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lmu\Downloads\"/>
    </mc:Choice>
  </mc:AlternateContent>
  <xr:revisionPtr revIDLastSave="0" documentId="13_ncr:1_{1D35BE96-3417-43B4-B9A4-52FBC8FB4951}" xr6:coauthVersionLast="37" xr6:coauthVersionMax="37" xr10:uidLastSave="{00000000-0000-0000-0000-000000000000}"/>
  <workbookProtection workbookAlgorithmName="SHA-512" workbookHashValue="UXfFCU9gS2GVv0y6/gUoWNRTNU45p7kcRa7IFk++UNfJK86YDDoJuxOb5fxrvM2csfSOqEc1cZeGg+b7YEns5Q==" workbookSaltValue="3+XCNziEacNnnWcCk0OkPA==" workbookSpinCount="100000" lockStructure="1"/>
  <bookViews>
    <workbookView xWindow="0" yWindow="0" windowWidth="17256" windowHeight="5640" tabRatio="723" xr2:uid="{00000000-000D-0000-FFFF-FFFF00000000}"/>
  </bookViews>
  <sheets>
    <sheet name="Clean Data " sheetId="1" r:id="rId1"/>
    <sheet name=" Dirty Data-Do Not Change" sheetId="2" r:id="rId2"/>
    <sheet name="Document all Changes" sheetId="3" r:id="rId3"/>
    <sheet name="Sheet 4" sheetId="11" r:id="rId4"/>
  </sheets>
  <calcPr calcId="179021"/>
  <pivotCaches>
    <pivotCache cacheId="0" r:id="rId5"/>
    <pivotCache cacheId="22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3" i="1" l="1"/>
  <c r="F703" i="1"/>
  <c r="H703" i="1"/>
  <c r="D703" i="1"/>
  <c r="N703" i="1" l="1"/>
  <c r="E703" i="1"/>
  <c r="I694" i="1"/>
  <c r="I684" i="1"/>
  <c r="I691" i="1"/>
  <c r="I697" i="1"/>
  <c r="I481" i="1"/>
  <c r="I695" i="1"/>
  <c r="I622" i="1"/>
  <c r="I681" i="1"/>
  <c r="I671" i="1"/>
  <c r="I633" i="1"/>
  <c r="I576" i="1"/>
  <c r="I682" i="1"/>
  <c r="I570" i="1"/>
  <c r="I686" i="1"/>
  <c r="I700" i="1"/>
  <c r="I679" i="1"/>
  <c r="I688" i="1"/>
  <c r="I75" i="1"/>
  <c r="I699" i="1"/>
  <c r="I667" i="1"/>
  <c r="I571" i="1"/>
  <c r="I367" i="1"/>
  <c r="I396" i="1"/>
  <c r="I572" i="1"/>
  <c r="I418" i="1"/>
  <c r="I117" i="1"/>
  <c r="I696" i="1"/>
  <c r="I470" i="1"/>
  <c r="I466" i="1"/>
  <c r="I547" i="1"/>
  <c r="I674" i="1"/>
  <c r="I659" i="1"/>
  <c r="I395" i="1"/>
  <c r="I186" i="1"/>
  <c r="I631" i="1"/>
  <c r="I663" i="1"/>
  <c r="I666" i="1"/>
  <c r="I233" i="1"/>
  <c r="I683" i="1"/>
  <c r="I690" i="1"/>
  <c r="I451" i="1"/>
  <c r="I689" i="1"/>
  <c r="I575" i="1"/>
  <c r="I687" i="1"/>
  <c r="I665" i="1"/>
  <c r="I617" i="1"/>
  <c r="I81" i="1"/>
  <c r="I680" i="1"/>
  <c r="I59" i="1"/>
  <c r="I692" i="1"/>
  <c r="I523" i="1"/>
  <c r="I685" i="1"/>
  <c r="I582" i="1"/>
  <c r="I675" i="1"/>
  <c r="I326" i="1"/>
  <c r="I662" i="1"/>
  <c r="I146" i="1"/>
  <c r="I657" i="1"/>
  <c r="I296" i="1"/>
  <c r="I625" i="1"/>
  <c r="I612" i="1"/>
  <c r="I591" i="1"/>
  <c r="I506" i="1"/>
  <c r="I672" i="1"/>
  <c r="I635" i="1"/>
  <c r="I589" i="1"/>
  <c r="I519" i="1"/>
  <c r="I503" i="1"/>
  <c r="I504" i="1"/>
  <c r="I590" i="1"/>
  <c r="I609" i="1"/>
  <c r="I638" i="1"/>
  <c r="I520" i="1"/>
  <c r="I639" i="1"/>
  <c r="I607" i="1"/>
  <c r="I505" i="1"/>
  <c r="I507" i="1"/>
  <c r="I588" i="1"/>
  <c r="I636" i="1"/>
  <c r="I608" i="1"/>
  <c r="I151" i="1"/>
  <c r="I508" i="1"/>
  <c r="I637" i="1"/>
  <c r="I592" i="1"/>
  <c r="I521" i="1"/>
  <c r="I593" i="1"/>
  <c r="I522" i="1"/>
  <c r="I594" i="1"/>
  <c r="I693" i="1"/>
  <c r="I664" i="1"/>
  <c r="I673" i="1"/>
  <c r="I121" i="1"/>
  <c r="I234" i="1"/>
  <c r="I38" i="1"/>
  <c r="I134" i="1"/>
  <c r="I142" i="1"/>
  <c r="I80" i="1"/>
  <c r="I96" i="1"/>
  <c r="I101" i="1"/>
  <c r="I230" i="1"/>
  <c r="I198" i="1"/>
  <c r="I165" i="1"/>
  <c r="I145" i="1"/>
  <c r="I88" i="1"/>
  <c r="I136" i="1"/>
  <c r="I159" i="1"/>
  <c r="I137" i="1"/>
  <c r="I17" i="1"/>
  <c r="I231" i="1"/>
  <c r="I200" i="1"/>
  <c r="I99" i="1"/>
  <c r="I18" i="1"/>
  <c r="I128" i="1"/>
  <c r="I16" i="1"/>
  <c r="I161" i="1"/>
  <c r="I35" i="1"/>
  <c r="I139" i="1"/>
  <c r="I41" i="1"/>
  <c r="I235" i="1"/>
  <c r="I166" i="1"/>
  <c r="I123" i="1"/>
  <c r="I113" i="1"/>
  <c r="I98" i="1"/>
  <c r="I170" i="1"/>
  <c r="I620" i="1"/>
  <c r="I669" i="1"/>
  <c r="I661" i="1"/>
  <c r="I629" i="1"/>
  <c r="I180" i="1"/>
  <c r="I171" i="1"/>
  <c r="I553" i="1"/>
  <c r="I172" i="1"/>
  <c r="I510" i="1"/>
  <c r="I173" i="1"/>
  <c r="I314" i="1"/>
  <c r="I668" i="1"/>
  <c r="I174" i="1"/>
  <c r="I444" i="1"/>
  <c r="I175" i="1"/>
  <c r="I181" i="1"/>
  <c r="I97" i="1"/>
  <c r="I632" i="1"/>
  <c r="I658" i="1"/>
  <c r="I499" i="1"/>
  <c r="I176" i="1"/>
  <c r="I259" i="1"/>
  <c r="I177" i="1"/>
  <c r="I182" i="1"/>
  <c r="I295" i="1"/>
  <c r="I179" i="1"/>
  <c r="I670" i="1"/>
  <c r="I613" i="1"/>
  <c r="I619" i="1"/>
  <c r="I183" i="1"/>
  <c r="I660" i="1"/>
  <c r="I184" i="1"/>
  <c r="I178" i="1"/>
  <c r="I157" i="1"/>
  <c r="I208" i="1"/>
  <c r="I116" i="1"/>
  <c r="I531" i="1"/>
  <c r="I532" i="1"/>
  <c r="I641" i="1"/>
  <c r="I642" i="1"/>
  <c r="I640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411" i="1"/>
  <c r="I336" i="1"/>
  <c r="I441" i="1"/>
  <c r="I606" i="1"/>
  <c r="I72" i="1"/>
  <c r="I601" i="1"/>
  <c r="I598" i="1"/>
  <c r="I517" i="1"/>
  <c r="I84" i="1"/>
  <c r="I73" i="1"/>
  <c r="I529" i="1"/>
  <c r="I548" i="1"/>
  <c r="I581" i="1"/>
  <c r="I534" i="1"/>
  <c r="I544" i="1"/>
  <c r="I103" i="1"/>
  <c r="I502" i="1"/>
  <c r="I556" i="1"/>
  <c r="I297" i="1"/>
  <c r="I559" i="1"/>
  <c r="I610" i="1"/>
  <c r="I240" i="1"/>
  <c r="I49" i="1"/>
  <c r="I543" i="1"/>
  <c r="I330" i="1"/>
  <c r="I574" i="1"/>
  <c r="I528" i="1"/>
  <c r="I514" i="1"/>
  <c r="I62" i="1"/>
  <c r="I486" i="1"/>
  <c r="I412" i="1"/>
  <c r="I374" i="1"/>
  <c r="I37" i="1"/>
  <c r="I597" i="1"/>
  <c r="I573" i="1"/>
  <c r="I191" i="1"/>
  <c r="I501" i="1"/>
  <c r="I583" i="1"/>
  <c r="I518" i="1"/>
  <c r="I449" i="1"/>
  <c r="I316" i="1"/>
  <c r="I579" i="1"/>
  <c r="I192" i="1"/>
  <c r="I248" i="1"/>
  <c r="I599" i="1"/>
  <c r="I524" i="1"/>
  <c r="I445" i="1"/>
  <c r="I102" i="1"/>
  <c r="I584" i="1"/>
  <c r="I577" i="1"/>
  <c r="I541" i="1"/>
  <c r="I78" i="1"/>
  <c r="I421" i="1"/>
  <c r="I375" i="1"/>
  <c r="I150" i="1"/>
  <c r="I586" i="1"/>
  <c r="I525" i="1"/>
  <c r="I132" i="1"/>
  <c r="I337" i="1"/>
  <c r="I241" i="1"/>
  <c r="I133" i="1"/>
  <c r="I446" i="1"/>
  <c r="I147" i="1"/>
  <c r="I515" i="1"/>
  <c r="I197" i="1"/>
  <c r="I376" i="1"/>
  <c r="I85" i="1"/>
  <c r="I578" i="1"/>
  <c r="I561" i="1"/>
  <c r="I323" i="1"/>
  <c r="I317" i="1"/>
  <c r="I63" i="1"/>
  <c r="I14" i="1"/>
  <c r="I148" i="1"/>
  <c r="I215" i="1"/>
  <c r="I126" i="1"/>
  <c r="I131" i="1"/>
  <c r="I23" i="1"/>
  <c r="I109" i="1"/>
  <c r="I245" i="1"/>
  <c r="I366" i="1"/>
  <c r="I213" i="1"/>
  <c r="I42" i="1"/>
  <c r="I25" i="1"/>
  <c r="I24" i="1"/>
  <c r="I55" i="1"/>
  <c r="I15" i="1"/>
  <c r="I398" i="1"/>
  <c r="I19" i="1"/>
  <c r="I46" i="1"/>
  <c r="I397" i="1"/>
  <c r="I225" i="1"/>
  <c r="I301" i="1"/>
  <c r="I125" i="1"/>
  <c r="I64" i="1"/>
  <c r="I209" i="1"/>
  <c r="I152" i="1"/>
  <c r="I20" i="1"/>
  <c r="I257" i="1"/>
  <c r="I164" i="1"/>
  <c r="I402" i="1"/>
  <c r="I302" i="1"/>
  <c r="I54" i="1"/>
  <c r="I163" i="1"/>
  <c r="I22" i="1"/>
  <c r="I201" i="1"/>
  <c r="I216" i="1"/>
  <c r="I149" i="1"/>
  <c r="I138" i="1"/>
  <c r="I229" i="1"/>
  <c r="I47" i="1"/>
  <c r="I187" i="1"/>
  <c r="I303" i="1"/>
  <c r="I118" i="1"/>
  <c r="I70" i="1"/>
  <c r="I39" i="1"/>
  <c r="I368" i="1"/>
  <c r="I26" i="1"/>
  <c r="I188" i="1"/>
  <c r="I71" i="1"/>
  <c r="I249" i="1"/>
  <c r="I226" i="1"/>
  <c r="I27" i="1"/>
  <c r="I702" i="1"/>
  <c r="I267" i="1"/>
  <c r="I413" i="1"/>
  <c r="I21" i="1"/>
  <c r="I104" i="1"/>
  <c r="I377" i="1"/>
  <c r="I124" i="1"/>
  <c r="I382" i="1"/>
  <c r="I250" i="1"/>
  <c r="I32" i="1"/>
  <c r="I162" i="1"/>
  <c r="I143" i="1"/>
  <c r="I100" i="1"/>
  <c r="I28" i="1"/>
  <c r="I372" i="1"/>
  <c r="I298" i="1"/>
  <c r="I407" i="1"/>
  <c r="I193" i="1"/>
  <c r="I312" i="1"/>
  <c r="I268" i="1"/>
  <c r="I318" i="1"/>
  <c r="I304" i="1"/>
  <c r="I319" i="1"/>
  <c r="I68" i="1"/>
  <c r="I29" i="1"/>
  <c r="I328" i="1"/>
  <c r="I43" i="1"/>
  <c r="I223" i="1"/>
  <c r="I168" i="1"/>
  <c r="I94" i="1"/>
  <c r="I48" i="1"/>
  <c r="I383" i="1"/>
  <c r="I65" i="1"/>
  <c r="I247" i="1"/>
  <c r="I311" i="1"/>
  <c r="I237" i="1"/>
  <c r="I364" i="1"/>
  <c r="I90" i="1"/>
  <c r="I385" i="1"/>
  <c r="I220" i="1"/>
  <c r="I224" i="1"/>
  <c r="I60" i="1"/>
  <c r="I327" i="1"/>
  <c r="I158" i="1"/>
  <c r="I373" i="1"/>
  <c r="I365" i="1"/>
  <c r="I244" i="1"/>
  <c r="I82" i="1"/>
  <c r="I30" i="1"/>
  <c r="I31" i="1"/>
  <c r="I263" i="1"/>
  <c r="I238" i="1"/>
  <c r="I239" i="1"/>
  <c r="I210" i="1"/>
  <c r="I33" i="1"/>
  <c r="I34" i="1"/>
  <c r="I221" i="1"/>
  <c r="I105" i="1"/>
  <c r="I264" i="1"/>
  <c r="I79" i="1"/>
  <c r="I306" i="1"/>
  <c r="I222" i="1"/>
  <c r="I246" i="1"/>
  <c r="I89" i="1"/>
  <c r="I227" i="1"/>
  <c r="I93" i="1"/>
  <c r="I308" i="1"/>
  <c r="I390" i="1"/>
  <c r="I309" i="1"/>
  <c r="I391" i="1"/>
  <c r="I110" i="1"/>
  <c r="I167" i="1"/>
  <c r="I404" i="1"/>
  <c r="I604" i="1"/>
  <c r="I614" i="1"/>
  <c r="I185" i="1"/>
  <c r="I557" i="1"/>
  <c r="I380" i="1"/>
  <c r="I554" i="1"/>
  <c r="I535" i="1"/>
  <c r="I626" i="1"/>
  <c r="I489" i="1"/>
  <c r="I627" i="1"/>
  <c r="I624" i="1"/>
  <c r="I511" i="1"/>
  <c r="I212" i="1"/>
  <c r="I551" i="1"/>
  <c r="I602" i="1"/>
  <c r="I585" i="1"/>
  <c r="I219" i="1"/>
  <c r="I442" i="1"/>
  <c r="I476" i="1"/>
  <c r="I628" i="1"/>
  <c r="I526" i="1"/>
  <c r="I300" i="1"/>
  <c r="I420" i="1"/>
  <c r="I630" i="1"/>
  <c r="I611" i="1"/>
  <c r="I555" i="1"/>
  <c r="I232" i="1"/>
  <c r="I580" i="1"/>
  <c r="I600" i="1"/>
  <c r="I67" i="1"/>
  <c r="I618" i="1"/>
  <c r="I450" i="1"/>
  <c r="I512" i="1"/>
  <c r="I550" i="1"/>
  <c r="I634" i="1"/>
  <c r="I595" i="1"/>
  <c r="I603" i="1"/>
  <c r="I332" i="1"/>
  <c r="I513" i="1"/>
  <c r="I615" i="1"/>
  <c r="I315" i="1"/>
  <c r="I539" i="1"/>
  <c r="I527" i="1"/>
  <c r="I483" i="1"/>
  <c r="I540" i="1"/>
  <c r="I58" i="1"/>
  <c r="I623" i="1"/>
  <c r="I130" i="1"/>
  <c r="I587" i="1"/>
  <c r="I596" i="1"/>
  <c r="I484" i="1"/>
  <c r="I120" i="1"/>
  <c r="I92" i="1"/>
  <c r="I616" i="1"/>
  <c r="I485" i="1"/>
  <c r="I537" i="1"/>
  <c r="I199" i="1"/>
  <c r="I533" i="1"/>
  <c r="I453" i="1"/>
  <c r="I370" i="1"/>
  <c r="I371" i="1"/>
  <c r="I621" i="1"/>
  <c r="I111" i="1"/>
  <c r="I562" i="1"/>
  <c r="I676" i="1"/>
  <c r="I491" i="1"/>
  <c r="I492" i="1"/>
  <c r="I495" i="1"/>
  <c r="I461" i="1"/>
  <c r="I462" i="1"/>
  <c r="I415" i="1"/>
  <c r="I416" i="1"/>
  <c r="I202" i="1"/>
  <c r="I203" i="1"/>
  <c r="I205" i="1"/>
  <c r="I464" i="1"/>
  <c r="I677" i="1"/>
  <c r="I496" i="1"/>
  <c r="I458" i="1"/>
  <c r="I497" i="1"/>
  <c r="I417" i="1"/>
  <c r="I112" i="1"/>
  <c r="I566" i="1"/>
  <c r="I459" i="1"/>
  <c r="I460" i="1"/>
  <c r="I563" i="1"/>
  <c r="I564" i="1"/>
  <c r="I565" i="1"/>
  <c r="I567" i="1"/>
  <c r="I568" i="1"/>
  <c r="I569" i="1"/>
  <c r="I493" i="1"/>
  <c r="I494" i="1"/>
  <c r="I463" i="1"/>
  <c r="I204" i="1"/>
  <c r="I331" i="1"/>
  <c r="I274" i="1"/>
  <c r="I275" i="1"/>
  <c r="I276" i="1"/>
  <c r="I473" i="1"/>
  <c r="I277" i="1"/>
  <c r="I270" i="1"/>
  <c r="I271" i="1"/>
  <c r="I278" i="1"/>
  <c r="I288" i="1"/>
  <c r="I260" i="1"/>
  <c r="I169" i="1"/>
  <c r="I405" i="1"/>
  <c r="I378" i="1"/>
  <c r="I266" i="1"/>
  <c r="I392" i="1"/>
  <c r="I393" i="1"/>
  <c r="I471" i="1"/>
  <c r="I425" i="1"/>
  <c r="I424" i="1"/>
  <c r="I256" i="1"/>
  <c r="I448" i="1"/>
  <c r="I279" i="1"/>
  <c r="I289" i="1"/>
  <c r="I433" i="1"/>
  <c r="I434" i="1"/>
  <c r="I76" i="1"/>
  <c r="I388" i="1"/>
  <c r="I440" i="1"/>
  <c r="I426" i="1"/>
  <c r="I144" i="1"/>
  <c r="I236" i="1"/>
  <c r="I280" i="1"/>
  <c r="I269" i="1"/>
  <c r="I290" i="1"/>
  <c r="I86" i="1"/>
  <c r="I251" i="1"/>
  <c r="I443" i="1"/>
  <c r="I419" i="1"/>
  <c r="I265" i="1"/>
  <c r="I189" i="1"/>
  <c r="I427" i="1"/>
  <c r="I428" i="1"/>
  <c r="I490" i="1"/>
  <c r="I281" i="1"/>
  <c r="I457" i="1"/>
  <c r="I282" i="1"/>
  <c r="I500" i="1"/>
  <c r="I435" i="1"/>
  <c r="I472" i="1"/>
  <c r="I516" i="1"/>
  <c r="I77" i="1"/>
  <c r="I272" i="1"/>
  <c r="I310" i="1"/>
  <c r="I321" i="1"/>
  <c r="I369" i="1"/>
  <c r="I379" i="1"/>
  <c r="I291" i="1"/>
  <c r="I217" i="1"/>
  <c r="I283" i="1"/>
  <c r="I190" i="1"/>
  <c r="I403" i="1"/>
  <c r="I468" i="1"/>
  <c r="I284" i="1"/>
  <c r="I292" i="1"/>
  <c r="I273" i="1"/>
  <c r="I474" i="1"/>
  <c r="I285" i="1"/>
  <c r="I252" i="1"/>
  <c r="I422" i="1"/>
  <c r="I509" i="1"/>
  <c r="I261" i="1"/>
  <c r="I429" i="1"/>
  <c r="I430" i="1"/>
  <c r="I479" i="1"/>
  <c r="I381" i="1"/>
  <c r="I605" i="1"/>
  <c r="I91" i="1"/>
  <c r="I454" i="1"/>
  <c r="I127" i="1"/>
  <c r="I196" i="1"/>
  <c r="I135" i="1"/>
  <c r="I431" i="1"/>
  <c r="I436" i="1"/>
  <c r="I437" i="1"/>
  <c r="I387" i="1"/>
  <c r="I329" i="1"/>
  <c r="I61" i="1"/>
  <c r="I40" i="1"/>
  <c r="I475" i="1"/>
  <c r="I56" i="1"/>
  <c r="I701" i="1"/>
  <c r="I432" i="1"/>
  <c r="I394" i="1"/>
  <c r="I698" i="1"/>
  <c r="I477" i="1"/>
  <c r="I293" i="1"/>
  <c r="I325" i="1"/>
  <c r="I438" i="1"/>
  <c r="I108" i="1"/>
  <c r="I286" i="1"/>
  <c r="I287" i="1"/>
  <c r="I255" i="1"/>
  <c r="I294" i="1"/>
  <c r="I160" i="1"/>
  <c r="I439" i="1"/>
  <c r="I320" i="1"/>
  <c r="I107" i="1"/>
  <c r="I50" i="1"/>
  <c r="I242" i="1"/>
  <c r="I51" i="1"/>
  <c r="I52" i="1"/>
  <c r="I243" i="1"/>
  <c r="I211" i="1"/>
  <c r="I69" i="1"/>
  <c r="I399" i="1"/>
  <c r="I406" i="1"/>
  <c r="I153" i="1"/>
  <c r="I194" i="1"/>
  <c r="I322" i="1"/>
  <c r="I482" i="1"/>
  <c r="I410" i="1"/>
  <c r="I119" i="1"/>
  <c r="I262" i="1"/>
  <c r="I408" i="1"/>
  <c r="I299" i="1"/>
  <c r="I335" i="1"/>
  <c r="I389" i="1"/>
  <c r="I324" i="1"/>
  <c r="I83" i="1"/>
  <c r="I154" i="1"/>
  <c r="I87" i="1"/>
  <c r="I95" i="1"/>
  <c r="I57" i="1"/>
  <c r="I305" i="1"/>
  <c r="I44" i="1"/>
  <c r="I414" i="1"/>
  <c r="I53" i="1"/>
  <c r="I455" i="1"/>
  <c r="I254" i="1"/>
  <c r="I456" i="1"/>
  <c r="I469" i="1"/>
  <c r="I122" i="1"/>
  <c r="I214" i="1"/>
  <c r="I386" i="1"/>
  <c r="I351" i="1"/>
  <c r="I536" i="1"/>
  <c r="I409" i="1"/>
  <c r="I545" i="1"/>
  <c r="I339" i="1"/>
  <c r="I307" i="1"/>
  <c r="I447" i="1"/>
  <c r="I487" i="1"/>
  <c r="I384" i="1"/>
  <c r="I478" i="1"/>
  <c r="I467" i="1"/>
  <c r="I340" i="1"/>
  <c r="I423" i="1"/>
  <c r="I359" i="1"/>
  <c r="I341" i="1"/>
  <c r="I66" i="1"/>
  <c r="I546" i="1"/>
  <c r="I498" i="1"/>
  <c r="I115" i="1"/>
  <c r="I342" i="1"/>
  <c r="I530" i="1"/>
  <c r="I343" i="1"/>
  <c r="I352" i="1"/>
  <c r="I36" i="1"/>
  <c r="I228" i="1"/>
  <c r="I106" i="1"/>
  <c r="I353" i="1"/>
  <c r="I218" i="1"/>
  <c r="I560" i="1"/>
  <c r="I549" i="1"/>
  <c r="I129" i="1"/>
  <c r="I344" i="1"/>
  <c r="I558" i="1"/>
  <c r="I538" i="1"/>
  <c r="I45" i="1"/>
  <c r="I360" i="1"/>
  <c r="I400" i="1"/>
  <c r="I345" i="1"/>
  <c r="I401" i="1"/>
  <c r="I346" i="1"/>
  <c r="I488" i="1"/>
  <c r="I347" i="1"/>
  <c r="I258" i="1"/>
  <c r="I361" i="1"/>
  <c r="I542" i="1"/>
  <c r="I313" i="1"/>
  <c r="I155" i="1"/>
  <c r="I253" i="1"/>
  <c r="I338" i="1"/>
  <c r="I452" i="1"/>
  <c r="I156" i="1"/>
  <c r="I354" i="1"/>
  <c r="I362" i="1"/>
  <c r="I355" i="1"/>
  <c r="I356" i="1"/>
  <c r="I348" i="1"/>
  <c r="I206" i="1"/>
  <c r="I195" i="1"/>
  <c r="I74" i="1"/>
  <c r="I358" i="1"/>
  <c r="I333" i="1"/>
  <c r="I349" i="1"/>
  <c r="I140" i="1"/>
  <c r="I363" i="1"/>
  <c r="I334" i="1"/>
  <c r="I480" i="1"/>
  <c r="I465" i="1"/>
  <c r="I350" i="1"/>
  <c r="I114" i="1"/>
  <c r="I357" i="1"/>
  <c r="I207" i="1"/>
  <c r="I552" i="1"/>
  <c r="I141" i="1"/>
  <c r="I12" i="1"/>
  <c r="I10" i="1"/>
  <c r="I13" i="1"/>
  <c r="I5" i="1"/>
  <c r="I7" i="1"/>
  <c r="I11" i="1"/>
  <c r="I6" i="1"/>
  <c r="I9" i="1"/>
  <c r="I8" i="1"/>
  <c r="I4" i="1"/>
  <c r="J694" i="1"/>
  <c r="J684" i="1"/>
  <c r="J691" i="1"/>
  <c r="J697" i="1"/>
  <c r="J481" i="1"/>
  <c r="J695" i="1"/>
  <c r="J622" i="1"/>
  <c r="J681" i="1"/>
  <c r="J671" i="1"/>
  <c r="J633" i="1"/>
  <c r="J576" i="1"/>
  <c r="J682" i="1"/>
  <c r="J570" i="1"/>
  <c r="J686" i="1"/>
  <c r="J700" i="1"/>
  <c r="J679" i="1"/>
  <c r="J688" i="1"/>
  <c r="J75" i="1"/>
  <c r="J699" i="1"/>
  <c r="J667" i="1"/>
  <c r="J571" i="1"/>
  <c r="J367" i="1"/>
  <c r="J396" i="1"/>
  <c r="J572" i="1"/>
  <c r="J418" i="1"/>
  <c r="J117" i="1"/>
  <c r="J696" i="1"/>
  <c r="J470" i="1"/>
  <c r="J466" i="1"/>
  <c r="J547" i="1"/>
  <c r="J674" i="1"/>
  <c r="J659" i="1"/>
  <c r="J395" i="1"/>
  <c r="J186" i="1"/>
  <c r="J631" i="1"/>
  <c r="J663" i="1"/>
  <c r="J666" i="1"/>
  <c r="J233" i="1"/>
  <c r="J683" i="1"/>
  <c r="J690" i="1"/>
  <c r="J451" i="1"/>
  <c r="J689" i="1"/>
  <c r="J575" i="1"/>
  <c r="J687" i="1"/>
  <c r="J665" i="1"/>
  <c r="J617" i="1"/>
  <c r="J81" i="1"/>
  <c r="J680" i="1"/>
  <c r="J59" i="1"/>
  <c r="J692" i="1"/>
  <c r="J523" i="1"/>
  <c r="J685" i="1"/>
  <c r="J582" i="1"/>
  <c r="J675" i="1"/>
  <c r="J326" i="1"/>
  <c r="J662" i="1"/>
  <c r="J146" i="1"/>
  <c r="J657" i="1"/>
  <c r="J296" i="1"/>
  <c r="J625" i="1"/>
  <c r="J612" i="1"/>
  <c r="J591" i="1"/>
  <c r="J506" i="1"/>
  <c r="J672" i="1"/>
  <c r="J635" i="1"/>
  <c r="J589" i="1"/>
  <c r="J519" i="1"/>
  <c r="J503" i="1"/>
  <c r="J504" i="1"/>
  <c r="J590" i="1"/>
  <c r="J609" i="1"/>
  <c r="J638" i="1"/>
  <c r="J520" i="1"/>
  <c r="J639" i="1"/>
  <c r="J607" i="1"/>
  <c r="J505" i="1"/>
  <c r="J507" i="1"/>
  <c r="J588" i="1"/>
  <c r="J636" i="1"/>
  <c r="J608" i="1"/>
  <c r="J151" i="1"/>
  <c r="J508" i="1"/>
  <c r="J637" i="1"/>
  <c r="J592" i="1"/>
  <c r="J521" i="1"/>
  <c r="J593" i="1"/>
  <c r="J522" i="1"/>
  <c r="J594" i="1"/>
  <c r="J693" i="1"/>
  <c r="J664" i="1"/>
  <c r="J673" i="1"/>
  <c r="J121" i="1"/>
  <c r="J234" i="1"/>
  <c r="J38" i="1"/>
  <c r="J134" i="1"/>
  <c r="J142" i="1"/>
  <c r="J80" i="1"/>
  <c r="J96" i="1"/>
  <c r="J101" i="1"/>
  <c r="J230" i="1"/>
  <c r="J198" i="1"/>
  <c r="J165" i="1"/>
  <c r="J145" i="1"/>
  <c r="J88" i="1"/>
  <c r="J136" i="1"/>
  <c r="J159" i="1"/>
  <c r="J137" i="1"/>
  <c r="J17" i="1"/>
  <c r="J231" i="1"/>
  <c r="J200" i="1"/>
  <c r="J99" i="1"/>
  <c r="J18" i="1"/>
  <c r="J128" i="1"/>
  <c r="J16" i="1"/>
  <c r="J161" i="1"/>
  <c r="J35" i="1"/>
  <c r="J139" i="1"/>
  <c r="J41" i="1"/>
  <c r="J235" i="1"/>
  <c r="J166" i="1"/>
  <c r="J123" i="1"/>
  <c r="J113" i="1"/>
  <c r="J98" i="1"/>
  <c r="J170" i="1"/>
  <c r="J620" i="1"/>
  <c r="J669" i="1"/>
  <c r="J661" i="1"/>
  <c r="J629" i="1"/>
  <c r="J180" i="1"/>
  <c r="J171" i="1"/>
  <c r="J553" i="1"/>
  <c r="J172" i="1"/>
  <c r="J510" i="1"/>
  <c r="J173" i="1"/>
  <c r="J314" i="1"/>
  <c r="J668" i="1"/>
  <c r="J174" i="1"/>
  <c r="J444" i="1"/>
  <c r="J175" i="1"/>
  <c r="J181" i="1"/>
  <c r="J97" i="1"/>
  <c r="J632" i="1"/>
  <c r="J658" i="1"/>
  <c r="J499" i="1"/>
  <c r="J176" i="1"/>
  <c r="J259" i="1"/>
  <c r="J177" i="1"/>
  <c r="J182" i="1"/>
  <c r="J295" i="1"/>
  <c r="J179" i="1"/>
  <c r="J670" i="1"/>
  <c r="J613" i="1"/>
  <c r="J619" i="1"/>
  <c r="J183" i="1"/>
  <c r="J660" i="1"/>
  <c r="J184" i="1"/>
  <c r="J178" i="1"/>
  <c r="J157" i="1"/>
  <c r="J208" i="1"/>
  <c r="J116" i="1"/>
  <c r="J531" i="1"/>
  <c r="J532" i="1"/>
  <c r="J641" i="1"/>
  <c r="J642" i="1"/>
  <c r="J640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411" i="1"/>
  <c r="J336" i="1"/>
  <c r="J441" i="1"/>
  <c r="J606" i="1"/>
  <c r="J72" i="1"/>
  <c r="J601" i="1"/>
  <c r="J598" i="1"/>
  <c r="J517" i="1"/>
  <c r="J84" i="1"/>
  <c r="J73" i="1"/>
  <c r="J529" i="1"/>
  <c r="J548" i="1"/>
  <c r="J581" i="1"/>
  <c r="J534" i="1"/>
  <c r="J544" i="1"/>
  <c r="J103" i="1"/>
  <c r="J502" i="1"/>
  <c r="J556" i="1"/>
  <c r="J297" i="1"/>
  <c r="J559" i="1"/>
  <c r="J610" i="1"/>
  <c r="J240" i="1"/>
  <c r="J49" i="1"/>
  <c r="J543" i="1"/>
  <c r="J330" i="1"/>
  <c r="J574" i="1"/>
  <c r="J528" i="1"/>
  <c r="J514" i="1"/>
  <c r="J62" i="1"/>
  <c r="J486" i="1"/>
  <c r="J412" i="1"/>
  <c r="J374" i="1"/>
  <c r="J37" i="1"/>
  <c r="J597" i="1"/>
  <c r="J573" i="1"/>
  <c r="J191" i="1"/>
  <c r="J501" i="1"/>
  <c r="J583" i="1"/>
  <c r="J518" i="1"/>
  <c r="J449" i="1"/>
  <c r="J316" i="1"/>
  <c r="J579" i="1"/>
  <c r="J192" i="1"/>
  <c r="J248" i="1"/>
  <c r="J599" i="1"/>
  <c r="J524" i="1"/>
  <c r="J445" i="1"/>
  <c r="J102" i="1"/>
  <c r="J584" i="1"/>
  <c r="J577" i="1"/>
  <c r="J541" i="1"/>
  <c r="J78" i="1"/>
  <c r="J421" i="1"/>
  <c r="J375" i="1"/>
  <c r="J150" i="1"/>
  <c r="J586" i="1"/>
  <c r="J525" i="1"/>
  <c r="J132" i="1"/>
  <c r="J337" i="1"/>
  <c r="J241" i="1"/>
  <c r="J133" i="1"/>
  <c r="J446" i="1"/>
  <c r="J147" i="1"/>
  <c r="J515" i="1"/>
  <c r="J197" i="1"/>
  <c r="J376" i="1"/>
  <c r="J85" i="1"/>
  <c r="J578" i="1"/>
  <c r="J561" i="1"/>
  <c r="J323" i="1"/>
  <c r="J317" i="1"/>
  <c r="J63" i="1"/>
  <c r="J14" i="1"/>
  <c r="J148" i="1"/>
  <c r="J215" i="1"/>
  <c r="J126" i="1"/>
  <c r="J131" i="1"/>
  <c r="J109" i="1"/>
  <c r="J245" i="1"/>
  <c r="J366" i="1"/>
  <c r="J213" i="1"/>
  <c r="J42" i="1"/>
  <c r="J25" i="1"/>
  <c r="J24" i="1"/>
  <c r="J55" i="1"/>
  <c r="J15" i="1"/>
  <c r="J398" i="1"/>
  <c r="J19" i="1"/>
  <c r="J46" i="1"/>
  <c r="J397" i="1"/>
  <c r="J225" i="1"/>
  <c r="J301" i="1"/>
  <c r="J125" i="1"/>
  <c r="J64" i="1"/>
  <c r="J209" i="1"/>
  <c r="J152" i="1"/>
  <c r="J20" i="1"/>
  <c r="J257" i="1"/>
  <c r="J164" i="1"/>
  <c r="J402" i="1"/>
  <c r="J302" i="1"/>
  <c r="J54" i="1"/>
  <c r="J163" i="1"/>
  <c r="J22" i="1"/>
  <c r="J201" i="1"/>
  <c r="J216" i="1"/>
  <c r="J149" i="1"/>
  <c r="J138" i="1"/>
  <c r="J229" i="1"/>
  <c r="J47" i="1"/>
  <c r="J187" i="1"/>
  <c r="J303" i="1"/>
  <c r="J118" i="1"/>
  <c r="J70" i="1"/>
  <c r="J39" i="1"/>
  <c r="J368" i="1"/>
  <c r="J26" i="1"/>
  <c r="J188" i="1"/>
  <c r="J71" i="1"/>
  <c r="J249" i="1"/>
  <c r="J226" i="1"/>
  <c r="J27" i="1"/>
  <c r="J702" i="1"/>
  <c r="J267" i="1"/>
  <c r="J413" i="1"/>
  <c r="J21" i="1"/>
  <c r="J104" i="1"/>
  <c r="J377" i="1"/>
  <c r="J124" i="1"/>
  <c r="J382" i="1"/>
  <c r="J250" i="1"/>
  <c r="J32" i="1"/>
  <c r="J162" i="1"/>
  <c r="J143" i="1"/>
  <c r="J100" i="1"/>
  <c r="J28" i="1"/>
  <c r="J372" i="1"/>
  <c r="J298" i="1"/>
  <c r="J407" i="1"/>
  <c r="J193" i="1"/>
  <c r="J312" i="1"/>
  <c r="J268" i="1"/>
  <c r="J318" i="1"/>
  <c r="J304" i="1"/>
  <c r="J319" i="1"/>
  <c r="J68" i="1"/>
  <c r="J29" i="1"/>
  <c r="J328" i="1"/>
  <c r="J43" i="1"/>
  <c r="J223" i="1"/>
  <c r="J168" i="1"/>
  <c r="J94" i="1"/>
  <c r="J48" i="1"/>
  <c r="J383" i="1"/>
  <c r="J65" i="1"/>
  <c r="J247" i="1"/>
  <c r="J311" i="1"/>
  <c r="J237" i="1"/>
  <c r="J364" i="1"/>
  <c r="J90" i="1"/>
  <c r="J385" i="1"/>
  <c r="J220" i="1"/>
  <c r="J224" i="1"/>
  <c r="J60" i="1"/>
  <c r="J327" i="1"/>
  <c r="J158" i="1"/>
  <c r="J373" i="1"/>
  <c r="J365" i="1"/>
  <c r="J244" i="1"/>
  <c r="J82" i="1"/>
  <c r="J30" i="1"/>
  <c r="J31" i="1"/>
  <c r="J263" i="1"/>
  <c r="J238" i="1"/>
  <c r="J239" i="1"/>
  <c r="J210" i="1"/>
  <c r="J33" i="1"/>
  <c r="J34" i="1"/>
  <c r="J221" i="1"/>
  <c r="J105" i="1"/>
  <c r="J264" i="1"/>
  <c r="J79" i="1"/>
  <c r="J306" i="1"/>
  <c r="J222" i="1"/>
  <c r="J246" i="1"/>
  <c r="J89" i="1"/>
  <c r="J227" i="1"/>
  <c r="J93" i="1"/>
  <c r="J308" i="1"/>
  <c r="J390" i="1"/>
  <c r="J309" i="1"/>
  <c r="J391" i="1"/>
  <c r="J110" i="1"/>
  <c r="J167" i="1"/>
  <c r="J404" i="1"/>
  <c r="J604" i="1"/>
  <c r="J614" i="1"/>
  <c r="J185" i="1"/>
  <c r="J557" i="1"/>
  <c r="J380" i="1"/>
  <c r="J554" i="1"/>
  <c r="J535" i="1"/>
  <c r="J626" i="1"/>
  <c r="J489" i="1"/>
  <c r="J627" i="1"/>
  <c r="J624" i="1"/>
  <c r="J511" i="1"/>
  <c r="J212" i="1"/>
  <c r="J551" i="1"/>
  <c r="J602" i="1"/>
  <c r="J585" i="1"/>
  <c r="J219" i="1"/>
  <c r="J442" i="1"/>
  <c r="J476" i="1"/>
  <c r="J628" i="1"/>
  <c r="J526" i="1"/>
  <c r="J300" i="1"/>
  <c r="J420" i="1"/>
  <c r="J630" i="1"/>
  <c r="J611" i="1"/>
  <c r="J555" i="1"/>
  <c r="J232" i="1"/>
  <c r="J580" i="1"/>
  <c r="J600" i="1"/>
  <c r="J67" i="1"/>
  <c r="J618" i="1"/>
  <c r="J450" i="1"/>
  <c r="J512" i="1"/>
  <c r="J550" i="1"/>
  <c r="J634" i="1"/>
  <c r="J595" i="1"/>
  <c r="J603" i="1"/>
  <c r="J332" i="1"/>
  <c r="J513" i="1"/>
  <c r="J615" i="1"/>
  <c r="J315" i="1"/>
  <c r="J539" i="1"/>
  <c r="J527" i="1"/>
  <c r="J483" i="1"/>
  <c r="J540" i="1"/>
  <c r="J58" i="1"/>
  <c r="J623" i="1"/>
  <c r="J130" i="1"/>
  <c r="J587" i="1"/>
  <c r="J596" i="1"/>
  <c r="J484" i="1"/>
  <c r="J120" i="1"/>
  <c r="J92" i="1"/>
  <c r="J616" i="1"/>
  <c r="J485" i="1"/>
  <c r="J537" i="1"/>
  <c r="J199" i="1"/>
  <c r="J533" i="1"/>
  <c r="J453" i="1"/>
  <c r="J370" i="1"/>
  <c r="J371" i="1"/>
  <c r="J621" i="1"/>
  <c r="J111" i="1"/>
  <c r="J562" i="1"/>
  <c r="J676" i="1"/>
  <c r="J491" i="1"/>
  <c r="J492" i="1"/>
  <c r="J495" i="1"/>
  <c r="J461" i="1"/>
  <c r="J462" i="1"/>
  <c r="J415" i="1"/>
  <c r="J416" i="1"/>
  <c r="J202" i="1"/>
  <c r="J203" i="1"/>
  <c r="J205" i="1"/>
  <c r="J464" i="1"/>
  <c r="J677" i="1"/>
  <c r="J496" i="1"/>
  <c r="J458" i="1"/>
  <c r="J497" i="1"/>
  <c r="J417" i="1"/>
  <c r="J112" i="1"/>
  <c r="J566" i="1"/>
  <c r="J459" i="1"/>
  <c r="J460" i="1"/>
  <c r="J563" i="1"/>
  <c r="J564" i="1"/>
  <c r="J565" i="1"/>
  <c r="J567" i="1"/>
  <c r="J568" i="1"/>
  <c r="J569" i="1"/>
  <c r="J493" i="1"/>
  <c r="J494" i="1"/>
  <c r="J463" i="1"/>
  <c r="J204" i="1"/>
  <c r="J331" i="1"/>
  <c r="J274" i="1"/>
  <c r="J275" i="1"/>
  <c r="J276" i="1"/>
  <c r="J473" i="1"/>
  <c r="J277" i="1"/>
  <c r="J270" i="1"/>
  <c r="J271" i="1"/>
  <c r="J278" i="1"/>
  <c r="J288" i="1"/>
  <c r="J260" i="1"/>
  <c r="J169" i="1"/>
  <c r="J405" i="1"/>
  <c r="J378" i="1"/>
  <c r="J266" i="1"/>
  <c r="J392" i="1"/>
  <c r="J393" i="1"/>
  <c r="J471" i="1"/>
  <c r="J425" i="1"/>
  <c r="J424" i="1"/>
  <c r="J256" i="1"/>
  <c r="J448" i="1"/>
  <c r="J279" i="1"/>
  <c r="J289" i="1"/>
  <c r="J433" i="1"/>
  <c r="J434" i="1"/>
  <c r="J76" i="1"/>
  <c r="J388" i="1"/>
  <c r="J440" i="1"/>
  <c r="J426" i="1"/>
  <c r="J144" i="1"/>
  <c r="J236" i="1"/>
  <c r="J280" i="1"/>
  <c r="J269" i="1"/>
  <c r="J290" i="1"/>
  <c r="J86" i="1"/>
  <c r="J251" i="1"/>
  <c r="J443" i="1"/>
  <c r="J419" i="1"/>
  <c r="J265" i="1"/>
  <c r="J189" i="1"/>
  <c r="J427" i="1"/>
  <c r="J428" i="1"/>
  <c r="J490" i="1"/>
  <c r="J281" i="1"/>
  <c r="J457" i="1"/>
  <c r="J282" i="1"/>
  <c r="J500" i="1"/>
  <c r="J435" i="1"/>
  <c r="J472" i="1"/>
  <c r="J516" i="1"/>
  <c r="J77" i="1"/>
  <c r="J272" i="1"/>
  <c r="J310" i="1"/>
  <c r="J321" i="1"/>
  <c r="J369" i="1"/>
  <c r="J379" i="1"/>
  <c r="J291" i="1"/>
  <c r="J217" i="1"/>
  <c r="J283" i="1"/>
  <c r="J190" i="1"/>
  <c r="J403" i="1"/>
  <c r="J468" i="1"/>
  <c r="J284" i="1"/>
  <c r="J292" i="1"/>
  <c r="J273" i="1"/>
  <c r="J474" i="1"/>
  <c r="J285" i="1"/>
  <c r="J252" i="1"/>
  <c r="J422" i="1"/>
  <c r="J509" i="1"/>
  <c r="J261" i="1"/>
  <c r="J429" i="1"/>
  <c r="J430" i="1"/>
  <c r="J479" i="1"/>
  <c r="J381" i="1"/>
  <c r="J605" i="1"/>
  <c r="J91" i="1"/>
  <c r="J454" i="1"/>
  <c r="J127" i="1"/>
  <c r="J196" i="1"/>
  <c r="J135" i="1"/>
  <c r="J431" i="1"/>
  <c r="J436" i="1"/>
  <c r="J437" i="1"/>
  <c r="J387" i="1"/>
  <c r="J329" i="1"/>
  <c r="J61" i="1"/>
  <c r="J40" i="1"/>
  <c r="J475" i="1"/>
  <c r="J56" i="1"/>
  <c r="J701" i="1"/>
  <c r="J432" i="1"/>
  <c r="J394" i="1"/>
  <c r="J698" i="1"/>
  <c r="J477" i="1"/>
  <c r="J293" i="1"/>
  <c r="J325" i="1"/>
  <c r="J438" i="1"/>
  <c r="J108" i="1"/>
  <c r="J286" i="1"/>
  <c r="J287" i="1"/>
  <c r="J255" i="1"/>
  <c r="J294" i="1"/>
  <c r="J160" i="1"/>
  <c r="J439" i="1"/>
  <c r="J320" i="1"/>
  <c r="J107" i="1"/>
  <c r="J50" i="1"/>
  <c r="J242" i="1"/>
  <c r="J51" i="1"/>
  <c r="J52" i="1"/>
  <c r="J243" i="1"/>
  <c r="J211" i="1"/>
  <c r="J69" i="1"/>
  <c r="J399" i="1"/>
  <c r="J406" i="1"/>
  <c r="J153" i="1"/>
  <c r="J194" i="1"/>
  <c r="J322" i="1"/>
  <c r="J482" i="1"/>
  <c r="J410" i="1"/>
  <c r="J119" i="1"/>
  <c r="J262" i="1"/>
  <c r="J408" i="1"/>
  <c r="J299" i="1"/>
  <c r="J335" i="1"/>
  <c r="J389" i="1"/>
  <c r="J324" i="1"/>
  <c r="J83" i="1"/>
  <c r="J154" i="1"/>
  <c r="J87" i="1"/>
  <c r="J95" i="1"/>
  <c r="J57" i="1"/>
  <c r="J305" i="1"/>
  <c r="J44" i="1"/>
  <c r="J414" i="1"/>
  <c r="J53" i="1"/>
  <c r="J455" i="1"/>
  <c r="J254" i="1"/>
  <c r="J456" i="1"/>
  <c r="J469" i="1"/>
  <c r="J122" i="1"/>
  <c r="J214" i="1"/>
  <c r="J386" i="1"/>
  <c r="J351" i="1"/>
  <c r="J536" i="1"/>
  <c r="J409" i="1"/>
  <c r="J545" i="1"/>
  <c r="J339" i="1"/>
  <c r="J307" i="1"/>
  <c r="J447" i="1"/>
  <c r="J487" i="1"/>
  <c r="J384" i="1"/>
  <c r="J478" i="1"/>
  <c r="J467" i="1"/>
  <c r="J340" i="1"/>
  <c r="J423" i="1"/>
  <c r="J359" i="1"/>
  <c r="J341" i="1"/>
  <c r="J66" i="1"/>
  <c r="J546" i="1"/>
  <c r="J498" i="1"/>
  <c r="J115" i="1"/>
  <c r="J342" i="1"/>
  <c r="J530" i="1"/>
  <c r="J343" i="1"/>
  <c r="J352" i="1"/>
  <c r="J36" i="1"/>
  <c r="J228" i="1"/>
  <c r="J106" i="1"/>
  <c r="J353" i="1"/>
  <c r="J218" i="1"/>
  <c r="J560" i="1"/>
  <c r="J549" i="1"/>
  <c r="J129" i="1"/>
  <c r="J344" i="1"/>
  <c r="J558" i="1"/>
  <c r="J538" i="1"/>
  <c r="J45" i="1"/>
  <c r="J360" i="1"/>
  <c r="J400" i="1"/>
  <c r="J345" i="1"/>
  <c r="J401" i="1"/>
  <c r="J346" i="1"/>
  <c r="J488" i="1"/>
  <c r="J347" i="1"/>
  <c r="J258" i="1"/>
  <c r="J361" i="1"/>
  <c r="J542" i="1"/>
  <c r="J313" i="1"/>
  <c r="J155" i="1"/>
  <c r="J253" i="1"/>
  <c r="J338" i="1"/>
  <c r="J452" i="1"/>
  <c r="J156" i="1"/>
  <c r="J354" i="1"/>
  <c r="J362" i="1"/>
  <c r="J355" i="1"/>
  <c r="J356" i="1"/>
  <c r="J348" i="1"/>
  <c r="J206" i="1"/>
  <c r="J195" i="1"/>
  <c r="J74" i="1"/>
  <c r="J358" i="1"/>
  <c r="J333" i="1"/>
  <c r="J349" i="1"/>
  <c r="J140" i="1"/>
  <c r="J363" i="1"/>
  <c r="J334" i="1"/>
  <c r="J480" i="1"/>
  <c r="J465" i="1"/>
  <c r="J350" i="1"/>
  <c r="J114" i="1"/>
  <c r="J357" i="1"/>
  <c r="J207" i="1"/>
  <c r="J552" i="1"/>
  <c r="J141" i="1"/>
  <c r="J12" i="1"/>
  <c r="J10" i="1"/>
  <c r="J13" i="1"/>
  <c r="J5" i="1"/>
  <c r="J7" i="1"/>
  <c r="J11" i="1"/>
  <c r="J6" i="1"/>
  <c r="J9" i="1"/>
  <c r="J8" i="1"/>
  <c r="J4" i="1"/>
  <c r="G694" i="1"/>
  <c r="G684" i="1"/>
  <c r="G691" i="1"/>
  <c r="K691" i="1" s="1"/>
  <c r="G697" i="1"/>
  <c r="G481" i="1"/>
  <c r="G695" i="1"/>
  <c r="G622" i="1"/>
  <c r="G681" i="1"/>
  <c r="G671" i="1"/>
  <c r="G633" i="1"/>
  <c r="G576" i="1"/>
  <c r="K576" i="1" s="1"/>
  <c r="G682" i="1"/>
  <c r="G570" i="1"/>
  <c r="G686" i="1"/>
  <c r="G700" i="1"/>
  <c r="G679" i="1"/>
  <c r="G688" i="1"/>
  <c r="G75" i="1"/>
  <c r="G699" i="1"/>
  <c r="K699" i="1" s="1"/>
  <c r="G667" i="1"/>
  <c r="G571" i="1"/>
  <c r="G367" i="1"/>
  <c r="G396" i="1"/>
  <c r="G572" i="1"/>
  <c r="G418" i="1"/>
  <c r="G117" i="1"/>
  <c r="G696" i="1"/>
  <c r="K696" i="1" s="1"/>
  <c r="G470" i="1"/>
  <c r="G466" i="1"/>
  <c r="G547" i="1"/>
  <c r="G674" i="1"/>
  <c r="G659" i="1"/>
  <c r="G395" i="1"/>
  <c r="G186" i="1"/>
  <c r="G631" i="1"/>
  <c r="K631" i="1" s="1"/>
  <c r="G663" i="1"/>
  <c r="G666" i="1"/>
  <c r="G233" i="1"/>
  <c r="G683" i="1"/>
  <c r="G690" i="1"/>
  <c r="G451" i="1"/>
  <c r="G689" i="1"/>
  <c r="G575" i="1"/>
  <c r="K575" i="1" s="1"/>
  <c r="G687" i="1"/>
  <c r="G665" i="1"/>
  <c r="G617" i="1"/>
  <c r="G81" i="1"/>
  <c r="G680" i="1"/>
  <c r="G59" i="1"/>
  <c r="G692" i="1"/>
  <c r="G523" i="1"/>
  <c r="K523" i="1" s="1"/>
  <c r="G685" i="1"/>
  <c r="G582" i="1"/>
  <c r="G675" i="1"/>
  <c r="G326" i="1"/>
  <c r="G662" i="1"/>
  <c r="G146" i="1"/>
  <c r="G657" i="1"/>
  <c r="G296" i="1"/>
  <c r="K296" i="1" s="1"/>
  <c r="G625" i="1"/>
  <c r="G612" i="1"/>
  <c r="G591" i="1"/>
  <c r="G506" i="1"/>
  <c r="G672" i="1"/>
  <c r="G635" i="1"/>
  <c r="G589" i="1"/>
  <c r="G519" i="1"/>
  <c r="K519" i="1" s="1"/>
  <c r="G503" i="1"/>
  <c r="G504" i="1"/>
  <c r="G590" i="1"/>
  <c r="G609" i="1"/>
  <c r="G638" i="1"/>
  <c r="G520" i="1"/>
  <c r="G639" i="1"/>
  <c r="G607" i="1"/>
  <c r="K607" i="1" s="1"/>
  <c r="G505" i="1"/>
  <c r="G507" i="1"/>
  <c r="G588" i="1"/>
  <c r="G636" i="1"/>
  <c r="G608" i="1"/>
  <c r="G151" i="1"/>
  <c r="G508" i="1"/>
  <c r="G637" i="1"/>
  <c r="K637" i="1" s="1"/>
  <c r="G592" i="1"/>
  <c r="G521" i="1"/>
  <c r="G593" i="1"/>
  <c r="G522" i="1"/>
  <c r="G594" i="1"/>
  <c r="G693" i="1"/>
  <c r="G664" i="1"/>
  <c r="G673" i="1"/>
  <c r="K673" i="1" s="1"/>
  <c r="G121" i="1"/>
  <c r="G234" i="1"/>
  <c r="G38" i="1"/>
  <c r="G134" i="1"/>
  <c r="G142" i="1"/>
  <c r="G80" i="1"/>
  <c r="G96" i="1"/>
  <c r="G101" i="1"/>
  <c r="K101" i="1" s="1"/>
  <c r="G230" i="1"/>
  <c r="G198" i="1"/>
  <c r="G165" i="1"/>
  <c r="G145" i="1"/>
  <c r="G88" i="1"/>
  <c r="G136" i="1"/>
  <c r="G159" i="1"/>
  <c r="G137" i="1"/>
  <c r="K137" i="1" s="1"/>
  <c r="G17" i="1"/>
  <c r="G231" i="1"/>
  <c r="G200" i="1"/>
  <c r="G99" i="1"/>
  <c r="G18" i="1"/>
  <c r="G128" i="1"/>
  <c r="G16" i="1"/>
  <c r="G161" i="1"/>
  <c r="K161" i="1" s="1"/>
  <c r="G35" i="1"/>
  <c r="G139" i="1"/>
  <c r="G41" i="1"/>
  <c r="G235" i="1"/>
  <c r="G166" i="1"/>
  <c r="G123" i="1"/>
  <c r="G113" i="1"/>
  <c r="G98" i="1"/>
  <c r="K98" i="1" s="1"/>
  <c r="G170" i="1"/>
  <c r="G620" i="1"/>
  <c r="G669" i="1"/>
  <c r="G661" i="1"/>
  <c r="K661" i="1" s="1"/>
  <c r="G629" i="1"/>
  <c r="G180" i="1"/>
  <c r="G171" i="1"/>
  <c r="G553" i="1"/>
  <c r="K553" i="1" s="1"/>
  <c r="G172" i="1"/>
  <c r="G510" i="1"/>
  <c r="G173" i="1"/>
  <c r="G314" i="1"/>
  <c r="K314" i="1" s="1"/>
  <c r="G668" i="1"/>
  <c r="G174" i="1"/>
  <c r="G444" i="1"/>
  <c r="G175" i="1"/>
  <c r="K175" i="1" s="1"/>
  <c r="G181" i="1"/>
  <c r="G97" i="1"/>
  <c r="G632" i="1"/>
  <c r="G658" i="1"/>
  <c r="K658" i="1" s="1"/>
  <c r="G499" i="1"/>
  <c r="G176" i="1"/>
  <c r="G259" i="1"/>
  <c r="G177" i="1"/>
  <c r="K177" i="1" s="1"/>
  <c r="G182" i="1"/>
  <c r="G295" i="1"/>
  <c r="G179" i="1"/>
  <c r="G670" i="1"/>
  <c r="K670" i="1" s="1"/>
  <c r="G613" i="1"/>
  <c r="G619" i="1"/>
  <c r="G183" i="1"/>
  <c r="G660" i="1"/>
  <c r="K660" i="1" s="1"/>
  <c r="G184" i="1"/>
  <c r="G178" i="1"/>
  <c r="G157" i="1"/>
  <c r="G208" i="1"/>
  <c r="K208" i="1" s="1"/>
  <c r="G116" i="1"/>
  <c r="G531" i="1"/>
  <c r="G532" i="1"/>
  <c r="G641" i="1"/>
  <c r="K641" i="1" s="1"/>
  <c r="G642" i="1"/>
  <c r="G640" i="1"/>
  <c r="G643" i="1"/>
  <c r="G644" i="1"/>
  <c r="K644" i="1" s="1"/>
  <c r="G645" i="1"/>
  <c r="G646" i="1"/>
  <c r="G647" i="1"/>
  <c r="G648" i="1"/>
  <c r="K648" i="1" s="1"/>
  <c r="G649" i="1"/>
  <c r="G650" i="1"/>
  <c r="G651" i="1"/>
  <c r="G652" i="1"/>
  <c r="K652" i="1" s="1"/>
  <c r="G653" i="1"/>
  <c r="G654" i="1"/>
  <c r="G655" i="1"/>
  <c r="G656" i="1"/>
  <c r="K656" i="1" s="1"/>
  <c r="G411" i="1"/>
  <c r="G336" i="1"/>
  <c r="G441" i="1"/>
  <c r="G606" i="1"/>
  <c r="K606" i="1" s="1"/>
  <c r="G72" i="1"/>
  <c r="G601" i="1"/>
  <c r="G598" i="1"/>
  <c r="G517" i="1"/>
  <c r="K517" i="1" s="1"/>
  <c r="G84" i="1"/>
  <c r="G73" i="1"/>
  <c r="G529" i="1"/>
  <c r="G548" i="1"/>
  <c r="K548" i="1" s="1"/>
  <c r="G581" i="1"/>
  <c r="G534" i="1"/>
  <c r="G544" i="1"/>
  <c r="G103" i="1"/>
  <c r="K103" i="1" s="1"/>
  <c r="G502" i="1"/>
  <c r="G556" i="1"/>
  <c r="G297" i="1"/>
  <c r="G559" i="1"/>
  <c r="K559" i="1" s="1"/>
  <c r="G610" i="1"/>
  <c r="G240" i="1"/>
  <c r="G49" i="1"/>
  <c r="G543" i="1"/>
  <c r="K543" i="1" s="1"/>
  <c r="G330" i="1"/>
  <c r="G574" i="1"/>
  <c r="G528" i="1"/>
  <c r="G514" i="1"/>
  <c r="K514" i="1" s="1"/>
  <c r="G62" i="1"/>
  <c r="G486" i="1"/>
  <c r="G412" i="1"/>
  <c r="G374" i="1"/>
  <c r="K374" i="1" s="1"/>
  <c r="G37" i="1"/>
  <c r="G597" i="1"/>
  <c r="G573" i="1"/>
  <c r="G191" i="1"/>
  <c r="K191" i="1" s="1"/>
  <c r="G501" i="1"/>
  <c r="G583" i="1"/>
  <c r="G518" i="1"/>
  <c r="G449" i="1"/>
  <c r="K449" i="1" s="1"/>
  <c r="G316" i="1"/>
  <c r="G579" i="1"/>
  <c r="G192" i="1"/>
  <c r="G248" i="1"/>
  <c r="K248" i="1" s="1"/>
  <c r="G599" i="1"/>
  <c r="G524" i="1"/>
  <c r="G445" i="1"/>
  <c r="G102" i="1"/>
  <c r="K102" i="1" s="1"/>
  <c r="G584" i="1"/>
  <c r="G577" i="1"/>
  <c r="G541" i="1"/>
  <c r="G78" i="1"/>
  <c r="K78" i="1" s="1"/>
  <c r="G421" i="1"/>
  <c r="G375" i="1"/>
  <c r="G150" i="1"/>
  <c r="G586" i="1"/>
  <c r="K586" i="1" s="1"/>
  <c r="G525" i="1"/>
  <c r="G132" i="1"/>
  <c r="G337" i="1"/>
  <c r="G241" i="1"/>
  <c r="K241" i="1" s="1"/>
  <c r="G133" i="1"/>
  <c r="G446" i="1"/>
  <c r="G147" i="1"/>
  <c r="G515" i="1"/>
  <c r="K515" i="1" s="1"/>
  <c r="G197" i="1"/>
  <c r="G376" i="1"/>
  <c r="G85" i="1"/>
  <c r="G578" i="1"/>
  <c r="K578" i="1" s="1"/>
  <c r="G561" i="1"/>
  <c r="G323" i="1"/>
  <c r="G317" i="1"/>
  <c r="G63" i="1"/>
  <c r="K63" i="1" s="1"/>
  <c r="G14" i="1"/>
  <c r="G148" i="1"/>
  <c r="G215" i="1"/>
  <c r="G126" i="1"/>
  <c r="K126" i="1" s="1"/>
  <c r="G131" i="1"/>
  <c r="G23" i="1"/>
  <c r="G109" i="1"/>
  <c r="G245" i="1"/>
  <c r="K245" i="1" s="1"/>
  <c r="G366" i="1"/>
  <c r="G213" i="1"/>
  <c r="G42" i="1"/>
  <c r="G25" i="1"/>
  <c r="K25" i="1" s="1"/>
  <c r="G24" i="1"/>
  <c r="G55" i="1"/>
  <c r="G15" i="1"/>
  <c r="G398" i="1"/>
  <c r="K398" i="1" s="1"/>
  <c r="G19" i="1"/>
  <c r="G46" i="1"/>
  <c r="G397" i="1"/>
  <c r="G225" i="1"/>
  <c r="K225" i="1" s="1"/>
  <c r="G301" i="1"/>
  <c r="G125" i="1"/>
  <c r="G64" i="1"/>
  <c r="G209" i="1"/>
  <c r="K209" i="1" s="1"/>
  <c r="G152" i="1"/>
  <c r="G20" i="1"/>
  <c r="G257" i="1"/>
  <c r="G164" i="1"/>
  <c r="K164" i="1" s="1"/>
  <c r="G402" i="1"/>
  <c r="G302" i="1"/>
  <c r="G54" i="1"/>
  <c r="G163" i="1"/>
  <c r="K163" i="1" s="1"/>
  <c r="G22" i="1"/>
  <c r="G201" i="1"/>
  <c r="G216" i="1"/>
  <c r="G149" i="1"/>
  <c r="K149" i="1" s="1"/>
  <c r="G138" i="1"/>
  <c r="G229" i="1"/>
  <c r="G47" i="1"/>
  <c r="G187" i="1"/>
  <c r="K187" i="1" s="1"/>
  <c r="G303" i="1"/>
  <c r="G118" i="1"/>
  <c r="G70" i="1"/>
  <c r="G39" i="1"/>
  <c r="K39" i="1" s="1"/>
  <c r="G368" i="1"/>
  <c r="G26" i="1"/>
  <c r="G188" i="1"/>
  <c r="G71" i="1"/>
  <c r="K71" i="1" s="1"/>
  <c r="G249" i="1"/>
  <c r="G226" i="1"/>
  <c r="G27" i="1"/>
  <c r="G702" i="1"/>
  <c r="K702" i="1" s="1"/>
  <c r="G267" i="1"/>
  <c r="G413" i="1"/>
  <c r="G21" i="1"/>
  <c r="G104" i="1"/>
  <c r="K104" i="1" s="1"/>
  <c r="G377" i="1"/>
  <c r="G124" i="1"/>
  <c r="G382" i="1"/>
  <c r="G250" i="1"/>
  <c r="K250" i="1" s="1"/>
  <c r="G32" i="1"/>
  <c r="G162" i="1"/>
  <c r="G143" i="1"/>
  <c r="G100" i="1"/>
  <c r="K100" i="1" s="1"/>
  <c r="G28" i="1"/>
  <c r="G372" i="1"/>
  <c r="G298" i="1"/>
  <c r="G407" i="1"/>
  <c r="K407" i="1" s="1"/>
  <c r="G193" i="1"/>
  <c r="G312" i="1"/>
  <c r="G268" i="1"/>
  <c r="G318" i="1"/>
  <c r="K318" i="1" s="1"/>
  <c r="G304" i="1"/>
  <c r="G319" i="1"/>
  <c r="G68" i="1"/>
  <c r="G29" i="1"/>
  <c r="K29" i="1" s="1"/>
  <c r="G328" i="1"/>
  <c r="G43" i="1"/>
  <c r="G223" i="1"/>
  <c r="G168" i="1"/>
  <c r="K168" i="1" s="1"/>
  <c r="G94" i="1"/>
  <c r="G48" i="1"/>
  <c r="G383" i="1"/>
  <c r="G65" i="1"/>
  <c r="K65" i="1" s="1"/>
  <c r="G247" i="1"/>
  <c r="G311" i="1"/>
  <c r="G237" i="1"/>
  <c r="G364" i="1"/>
  <c r="K364" i="1" s="1"/>
  <c r="G90" i="1"/>
  <c r="G385" i="1"/>
  <c r="G220" i="1"/>
  <c r="G224" i="1"/>
  <c r="K224" i="1" s="1"/>
  <c r="G60" i="1"/>
  <c r="G327" i="1"/>
  <c r="G158" i="1"/>
  <c r="G373" i="1"/>
  <c r="K373" i="1" s="1"/>
  <c r="G365" i="1"/>
  <c r="G244" i="1"/>
  <c r="G82" i="1"/>
  <c r="G30" i="1"/>
  <c r="K30" i="1" s="1"/>
  <c r="G31" i="1"/>
  <c r="G263" i="1"/>
  <c r="G238" i="1"/>
  <c r="G239" i="1"/>
  <c r="K239" i="1" s="1"/>
  <c r="G210" i="1"/>
  <c r="G33" i="1"/>
  <c r="G34" i="1"/>
  <c r="G221" i="1"/>
  <c r="K221" i="1" s="1"/>
  <c r="G105" i="1"/>
  <c r="G264" i="1"/>
  <c r="G79" i="1"/>
  <c r="G306" i="1"/>
  <c r="K306" i="1" s="1"/>
  <c r="G222" i="1"/>
  <c r="G246" i="1"/>
  <c r="G89" i="1"/>
  <c r="G227" i="1"/>
  <c r="K227" i="1" s="1"/>
  <c r="G93" i="1"/>
  <c r="G308" i="1"/>
  <c r="G390" i="1"/>
  <c r="G309" i="1"/>
  <c r="K309" i="1" s="1"/>
  <c r="G391" i="1"/>
  <c r="G110" i="1"/>
  <c r="G167" i="1"/>
  <c r="G404" i="1"/>
  <c r="K404" i="1" s="1"/>
  <c r="G604" i="1"/>
  <c r="G614" i="1"/>
  <c r="G185" i="1"/>
  <c r="G557" i="1"/>
  <c r="K557" i="1" s="1"/>
  <c r="G380" i="1"/>
  <c r="G554" i="1"/>
  <c r="G535" i="1"/>
  <c r="G626" i="1"/>
  <c r="K626" i="1" s="1"/>
  <c r="G489" i="1"/>
  <c r="G627" i="1"/>
  <c r="G624" i="1"/>
  <c r="G511" i="1"/>
  <c r="K511" i="1" s="1"/>
  <c r="G212" i="1"/>
  <c r="G551" i="1"/>
  <c r="G602" i="1"/>
  <c r="G585" i="1"/>
  <c r="K585" i="1" s="1"/>
  <c r="G219" i="1"/>
  <c r="G442" i="1"/>
  <c r="G476" i="1"/>
  <c r="G628" i="1"/>
  <c r="K628" i="1" s="1"/>
  <c r="G526" i="1"/>
  <c r="G300" i="1"/>
  <c r="G420" i="1"/>
  <c r="G630" i="1"/>
  <c r="K630" i="1" s="1"/>
  <c r="G611" i="1"/>
  <c r="G555" i="1"/>
  <c r="G232" i="1"/>
  <c r="G580" i="1"/>
  <c r="K580" i="1" s="1"/>
  <c r="G600" i="1"/>
  <c r="G67" i="1"/>
  <c r="G618" i="1"/>
  <c r="G450" i="1"/>
  <c r="K450" i="1" s="1"/>
  <c r="G512" i="1"/>
  <c r="G550" i="1"/>
  <c r="G634" i="1"/>
  <c r="G595" i="1"/>
  <c r="K595" i="1" s="1"/>
  <c r="G603" i="1"/>
  <c r="G332" i="1"/>
  <c r="G513" i="1"/>
  <c r="G615" i="1"/>
  <c r="K615" i="1" s="1"/>
  <c r="G315" i="1"/>
  <c r="G539" i="1"/>
  <c r="G527" i="1"/>
  <c r="G483" i="1"/>
  <c r="K483" i="1" s="1"/>
  <c r="G540" i="1"/>
  <c r="G58" i="1"/>
  <c r="G623" i="1"/>
  <c r="G130" i="1"/>
  <c r="K130" i="1" s="1"/>
  <c r="G587" i="1"/>
  <c r="G596" i="1"/>
  <c r="G484" i="1"/>
  <c r="G120" i="1"/>
  <c r="K120" i="1" s="1"/>
  <c r="G92" i="1"/>
  <c r="G616" i="1"/>
  <c r="G485" i="1"/>
  <c r="G537" i="1"/>
  <c r="K537" i="1" s="1"/>
  <c r="G199" i="1"/>
  <c r="G533" i="1"/>
  <c r="G453" i="1"/>
  <c r="G370" i="1"/>
  <c r="K370" i="1" s="1"/>
  <c r="G371" i="1"/>
  <c r="G621" i="1"/>
  <c r="G111" i="1"/>
  <c r="G562" i="1"/>
  <c r="K562" i="1" s="1"/>
  <c r="G676" i="1"/>
  <c r="G491" i="1"/>
  <c r="G492" i="1"/>
  <c r="G495" i="1"/>
  <c r="K495" i="1" s="1"/>
  <c r="G461" i="1"/>
  <c r="G462" i="1"/>
  <c r="G415" i="1"/>
  <c r="G416" i="1"/>
  <c r="K416" i="1" s="1"/>
  <c r="G202" i="1"/>
  <c r="G203" i="1"/>
  <c r="G205" i="1"/>
  <c r="G464" i="1"/>
  <c r="K464" i="1" s="1"/>
  <c r="G677" i="1"/>
  <c r="G496" i="1"/>
  <c r="G458" i="1"/>
  <c r="G497" i="1"/>
  <c r="K497" i="1" s="1"/>
  <c r="G417" i="1"/>
  <c r="G112" i="1"/>
  <c r="G566" i="1"/>
  <c r="G459" i="1"/>
  <c r="K459" i="1" s="1"/>
  <c r="G460" i="1"/>
  <c r="G563" i="1"/>
  <c r="G564" i="1"/>
  <c r="G565" i="1"/>
  <c r="K565" i="1" s="1"/>
  <c r="G567" i="1"/>
  <c r="G568" i="1"/>
  <c r="G569" i="1"/>
  <c r="G493" i="1"/>
  <c r="K493" i="1" s="1"/>
  <c r="G494" i="1"/>
  <c r="G463" i="1"/>
  <c r="G204" i="1"/>
  <c r="G331" i="1"/>
  <c r="K331" i="1" s="1"/>
  <c r="G274" i="1"/>
  <c r="G275" i="1"/>
  <c r="G276" i="1"/>
  <c r="G473" i="1"/>
  <c r="K473" i="1" s="1"/>
  <c r="G277" i="1"/>
  <c r="G270" i="1"/>
  <c r="G271" i="1"/>
  <c r="G278" i="1"/>
  <c r="K278" i="1" s="1"/>
  <c r="G288" i="1"/>
  <c r="G260" i="1"/>
  <c r="G169" i="1"/>
  <c r="G405" i="1"/>
  <c r="K405" i="1" s="1"/>
  <c r="G378" i="1"/>
  <c r="G266" i="1"/>
  <c r="G392" i="1"/>
  <c r="G393" i="1"/>
  <c r="K393" i="1" s="1"/>
  <c r="G471" i="1"/>
  <c r="G425" i="1"/>
  <c r="G424" i="1"/>
  <c r="G256" i="1"/>
  <c r="K256" i="1" s="1"/>
  <c r="G448" i="1"/>
  <c r="G279" i="1"/>
  <c r="G289" i="1"/>
  <c r="K289" i="1" s="1"/>
  <c r="G433" i="1"/>
  <c r="K433" i="1" s="1"/>
  <c r="G434" i="1"/>
  <c r="G76" i="1"/>
  <c r="G388" i="1"/>
  <c r="G440" i="1"/>
  <c r="K440" i="1" s="1"/>
  <c r="G426" i="1"/>
  <c r="G144" i="1"/>
  <c r="G236" i="1"/>
  <c r="K236" i="1" s="1"/>
  <c r="G280" i="1"/>
  <c r="K280" i="1" s="1"/>
  <c r="G269" i="1"/>
  <c r="G290" i="1"/>
  <c r="G86" i="1"/>
  <c r="G251" i="1"/>
  <c r="K251" i="1" s="1"/>
  <c r="G443" i="1"/>
  <c r="G419" i="1"/>
  <c r="G265" i="1"/>
  <c r="K265" i="1" s="1"/>
  <c r="G189" i="1"/>
  <c r="K189" i="1" s="1"/>
  <c r="G427" i="1"/>
  <c r="G428" i="1"/>
  <c r="G490" i="1"/>
  <c r="G281" i="1"/>
  <c r="K281" i="1" s="1"/>
  <c r="G457" i="1"/>
  <c r="G282" i="1"/>
  <c r="G500" i="1"/>
  <c r="K500" i="1" s="1"/>
  <c r="G435" i="1"/>
  <c r="K435" i="1" s="1"/>
  <c r="G472" i="1"/>
  <c r="G516" i="1"/>
  <c r="G77" i="1"/>
  <c r="G272" i="1"/>
  <c r="K272" i="1" s="1"/>
  <c r="G310" i="1"/>
  <c r="G321" i="1"/>
  <c r="G369" i="1"/>
  <c r="K369" i="1" s="1"/>
  <c r="G379" i="1"/>
  <c r="K379" i="1" s="1"/>
  <c r="G291" i="1"/>
  <c r="G217" i="1"/>
  <c r="G283" i="1"/>
  <c r="G190" i="1"/>
  <c r="K190" i="1" s="1"/>
  <c r="G403" i="1"/>
  <c r="G468" i="1"/>
  <c r="G284" i="1"/>
  <c r="K284" i="1" s="1"/>
  <c r="G292" i="1"/>
  <c r="K292" i="1" s="1"/>
  <c r="G273" i="1"/>
  <c r="G474" i="1"/>
  <c r="G285" i="1"/>
  <c r="G252" i="1"/>
  <c r="K252" i="1" s="1"/>
  <c r="G422" i="1"/>
  <c r="G509" i="1"/>
  <c r="G261" i="1"/>
  <c r="K261" i="1" s="1"/>
  <c r="G429" i="1"/>
  <c r="K429" i="1" s="1"/>
  <c r="G430" i="1"/>
  <c r="G479" i="1"/>
  <c r="G381" i="1"/>
  <c r="G605" i="1"/>
  <c r="K605" i="1" s="1"/>
  <c r="G91" i="1"/>
  <c r="G454" i="1"/>
  <c r="G127" i="1"/>
  <c r="K127" i="1" s="1"/>
  <c r="G196" i="1"/>
  <c r="K196" i="1" s="1"/>
  <c r="G135" i="1"/>
  <c r="G431" i="1"/>
  <c r="G436" i="1"/>
  <c r="G437" i="1"/>
  <c r="K437" i="1" s="1"/>
  <c r="G387" i="1"/>
  <c r="G329" i="1"/>
  <c r="G61" i="1"/>
  <c r="K61" i="1" s="1"/>
  <c r="G40" i="1"/>
  <c r="K40" i="1" s="1"/>
  <c r="G475" i="1"/>
  <c r="G56" i="1"/>
  <c r="G701" i="1"/>
  <c r="G432" i="1"/>
  <c r="K432" i="1" s="1"/>
  <c r="G394" i="1"/>
  <c r="G698" i="1"/>
  <c r="G477" i="1"/>
  <c r="K477" i="1" s="1"/>
  <c r="G293" i="1"/>
  <c r="K293" i="1" s="1"/>
  <c r="G325" i="1"/>
  <c r="G438" i="1"/>
  <c r="G108" i="1"/>
  <c r="G286" i="1"/>
  <c r="K286" i="1" s="1"/>
  <c r="G287" i="1"/>
  <c r="G255" i="1"/>
  <c r="G294" i="1"/>
  <c r="K294" i="1" s="1"/>
  <c r="G160" i="1"/>
  <c r="K160" i="1" s="1"/>
  <c r="G439" i="1"/>
  <c r="G320" i="1"/>
  <c r="G107" i="1"/>
  <c r="G50" i="1"/>
  <c r="K50" i="1" s="1"/>
  <c r="G242" i="1"/>
  <c r="G51" i="1"/>
  <c r="G52" i="1"/>
  <c r="K52" i="1" s="1"/>
  <c r="G243" i="1"/>
  <c r="K243" i="1" s="1"/>
  <c r="G211" i="1"/>
  <c r="G69" i="1"/>
  <c r="G399" i="1"/>
  <c r="G406" i="1"/>
  <c r="K406" i="1" s="1"/>
  <c r="G153" i="1"/>
  <c r="G194" i="1"/>
  <c r="G322" i="1"/>
  <c r="K322" i="1" s="1"/>
  <c r="G482" i="1"/>
  <c r="K482" i="1" s="1"/>
  <c r="G410" i="1"/>
  <c r="G119" i="1"/>
  <c r="G262" i="1"/>
  <c r="G408" i="1"/>
  <c r="K408" i="1" s="1"/>
  <c r="G299" i="1"/>
  <c r="G335" i="1"/>
  <c r="G389" i="1"/>
  <c r="K389" i="1" s="1"/>
  <c r="G324" i="1"/>
  <c r="K324" i="1" s="1"/>
  <c r="G83" i="1"/>
  <c r="G154" i="1"/>
  <c r="G87" i="1"/>
  <c r="G95" i="1"/>
  <c r="K95" i="1" s="1"/>
  <c r="G57" i="1"/>
  <c r="G305" i="1"/>
  <c r="G44" i="1"/>
  <c r="K44" i="1" s="1"/>
  <c r="G414" i="1"/>
  <c r="K414" i="1" s="1"/>
  <c r="G53" i="1"/>
  <c r="G455" i="1"/>
  <c r="G254" i="1"/>
  <c r="G456" i="1"/>
  <c r="K456" i="1" s="1"/>
  <c r="G469" i="1"/>
  <c r="G122" i="1"/>
  <c r="G214" i="1"/>
  <c r="K214" i="1" s="1"/>
  <c r="G386" i="1"/>
  <c r="K386" i="1" s="1"/>
  <c r="G351" i="1"/>
  <c r="G536" i="1"/>
  <c r="G409" i="1"/>
  <c r="G545" i="1"/>
  <c r="K545" i="1" s="1"/>
  <c r="G339" i="1"/>
  <c r="G307" i="1"/>
  <c r="G447" i="1"/>
  <c r="K447" i="1" s="1"/>
  <c r="G487" i="1"/>
  <c r="K487" i="1" s="1"/>
  <c r="G384" i="1"/>
  <c r="G478" i="1"/>
  <c r="G467" i="1"/>
  <c r="G340" i="1"/>
  <c r="K340" i="1" s="1"/>
  <c r="G423" i="1"/>
  <c r="G359" i="1"/>
  <c r="G341" i="1"/>
  <c r="K341" i="1" s="1"/>
  <c r="G66" i="1"/>
  <c r="K66" i="1" s="1"/>
  <c r="G546" i="1"/>
  <c r="G498" i="1"/>
  <c r="G115" i="1"/>
  <c r="G342" i="1"/>
  <c r="K342" i="1" s="1"/>
  <c r="G530" i="1"/>
  <c r="G343" i="1"/>
  <c r="G352" i="1"/>
  <c r="K352" i="1" s="1"/>
  <c r="G36" i="1"/>
  <c r="K36" i="1" s="1"/>
  <c r="G228" i="1"/>
  <c r="G106" i="1"/>
  <c r="G353" i="1"/>
  <c r="G218" i="1"/>
  <c r="K218" i="1" s="1"/>
  <c r="G560" i="1"/>
  <c r="G549" i="1"/>
  <c r="G129" i="1"/>
  <c r="K129" i="1" s="1"/>
  <c r="G344" i="1"/>
  <c r="K344" i="1" s="1"/>
  <c r="G558" i="1"/>
  <c r="G538" i="1"/>
  <c r="G45" i="1"/>
  <c r="G360" i="1"/>
  <c r="K360" i="1" s="1"/>
  <c r="G400" i="1"/>
  <c r="G345" i="1"/>
  <c r="G401" i="1"/>
  <c r="K401" i="1" s="1"/>
  <c r="G346" i="1"/>
  <c r="K346" i="1" s="1"/>
  <c r="G488" i="1"/>
  <c r="G347" i="1"/>
  <c r="G258" i="1"/>
  <c r="G361" i="1"/>
  <c r="K361" i="1" s="1"/>
  <c r="G542" i="1"/>
  <c r="G313" i="1"/>
  <c r="G155" i="1"/>
  <c r="K155" i="1" s="1"/>
  <c r="G253" i="1"/>
  <c r="K253" i="1" s="1"/>
  <c r="G338" i="1"/>
  <c r="G452" i="1"/>
  <c r="G156" i="1"/>
  <c r="G354" i="1"/>
  <c r="K354" i="1" s="1"/>
  <c r="G362" i="1"/>
  <c r="G355" i="1"/>
  <c r="G356" i="1"/>
  <c r="K356" i="1" s="1"/>
  <c r="G348" i="1"/>
  <c r="K348" i="1" s="1"/>
  <c r="G206" i="1"/>
  <c r="G195" i="1"/>
  <c r="G74" i="1"/>
  <c r="G358" i="1"/>
  <c r="K358" i="1" s="1"/>
  <c r="G333" i="1"/>
  <c r="G349" i="1"/>
  <c r="G140" i="1"/>
  <c r="K140" i="1" s="1"/>
  <c r="G363" i="1"/>
  <c r="K363" i="1" s="1"/>
  <c r="G334" i="1"/>
  <c r="G480" i="1"/>
  <c r="G465" i="1"/>
  <c r="G350" i="1"/>
  <c r="K350" i="1" s="1"/>
  <c r="G114" i="1"/>
  <c r="G357" i="1"/>
  <c r="G207" i="1"/>
  <c r="K207" i="1" s="1"/>
  <c r="G552" i="1"/>
  <c r="K552" i="1" s="1"/>
  <c r="G141" i="1"/>
  <c r="G12" i="1"/>
  <c r="G10" i="1"/>
  <c r="G13" i="1"/>
  <c r="K13" i="1" s="1"/>
  <c r="G5" i="1"/>
  <c r="G7" i="1"/>
  <c r="G11" i="1"/>
  <c r="K11" i="1" s="1"/>
  <c r="G6" i="1"/>
  <c r="K6" i="1" s="1"/>
  <c r="G9" i="1"/>
  <c r="G8" i="1"/>
  <c r="G4" i="1"/>
  <c r="G678" i="1"/>
  <c r="I678" i="1"/>
  <c r="J678" i="1"/>
  <c r="K392" i="1" l="1"/>
  <c r="K204" i="1"/>
  <c r="K458" i="1"/>
  <c r="K111" i="1"/>
  <c r="K623" i="1"/>
  <c r="K618" i="1"/>
  <c r="K602" i="1"/>
  <c r="K167" i="1"/>
  <c r="K34" i="1"/>
  <c r="K220" i="1"/>
  <c r="K68" i="1"/>
  <c r="K382" i="1"/>
  <c r="K70" i="1"/>
  <c r="K257" i="1"/>
  <c r="K42" i="1"/>
  <c r="K85" i="1"/>
  <c r="K541" i="1"/>
  <c r="K573" i="1"/>
  <c r="K297" i="1"/>
  <c r="K441" i="1"/>
  <c r="K643" i="1"/>
  <c r="K179" i="1"/>
  <c r="K173" i="1"/>
  <c r="K41" i="1"/>
  <c r="K165" i="1"/>
  <c r="K593" i="1"/>
  <c r="K590" i="1"/>
  <c r="K675" i="1"/>
  <c r="K233" i="1"/>
  <c r="K367" i="1"/>
  <c r="K695" i="1"/>
  <c r="K7" i="1"/>
  <c r="K349" i="1"/>
  <c r="K313" i="1"/>
  <c r="K549" i="1"/>
  <c r="K359" i="1"/>
  <c r="K122" i="1"/>
  <c r="K335" i="1"/>
  <c r="K51" i="1"/>
  <c r="K698" i="1"/>
  <c r="K454" i="1"/>
  <c r="K468" i="1"/>
  <c r="K282" i="1"/>
  <c r="K144" i="1"/>
  <c r="K266" i="1"/>
  <c r="K463" i="1"/>
  <c r="K496" i="1"/>
  <c r="K621" i="1"/>
  <c r="K58" i="1"/>
  <c r="K67" i="1"/>
  <c r="K551" i="1"/>
  <c r="K554" i="1"/>
  <c r="K110" i="1"/>
  <c r="K246" i="1"/>
  <c r="K244" i="1"/>
  <c r="K385" i="1"/>
  <c r="K48" i="1"/>
  <c r="K319" i="1"/>
  <c r="K372" i="1"/>
  <c r="K124" i="1"/>
  <c r="K226" i="1"/>
  <c r="K612" i="1"/>
  <c r="K582" i="1"/>
  <c r="K665" i="1"/>
  <c r="K666" i="1"/>
  <c r="K466" i="1"/>
  <c r="K571" i="1"/>
  <c r="K570" i="1"/>
  <c r="K271" i="1"/>
  <c r="K564" i="1"/>
  <c r="K415" i="1"/>
  <c r="K485" i="1"/>
  <c r="K513" i="1"/>
  <c r="K420" i="1"/>
  <c r="K535" i="1"/>
  <c r="K89" i="1"/>
  <c r="K82" i="1"/>
  <c r="K383" i="1"/>
  <c r="K298" i="1"/>
  <c r="K27" i="1"/>
  <c r="K216" i="1"/>
  <c r="K397" i="1"/>
  <c r="K215" i="1"/>
  <c r="K337" i="1"/>
  <c r="K192" i="1"/>
  <c r="K528" i="1"/>
  <c r="K529" i="1"/>
  <c r="K651" i="1"/>
  <c r="K157" i="1"/>
  <c r="K632" i="1"/>
  <c r="K669" i="1"/>
  <c r="K200" i="1"/>
  <c r="K38" i="1"/>
  <c r="K588" i="1"/>
  <c r="K591" i="1"/>
  <c r="K617" i="1"/>
  <c r="K547" i="1"/>
  <c r="K686" i="1"/>
  <c r="K357" i="1"/>
  <c r="K355" i="1"/>
  <c r="K345" i="1"/>
  <c r="K343" i="1"/>
  <c r="K307" i="1"/>
  <c r="K305" i="1"/>
  <c r="K194" i="1"/>
  <c r="K255" i="1"/>
  <c r="K329" i="1"/>
  <c r="K509" i="1"/>
  <c r="K321" i="1"/>
  <c r="K419" i="1"/>
  <c r="K279" i="1"/>
  <c r="K270" i="1"/>
  <c r="K563" i="1"/>
  <c r="K462" i="1"/>
  <c r="K616" i="1"/>
  <c r="K332" i="1"/>
  <c r="K300" i="1"/>
  <c r="K33" i="1"/>
  <c r="K201" i="1"/>
  <c r="K46" i="1"/>
  <c r="K148" i="1"/>
  <c r="K376" i="1"/>
  <c r="K577" i="1"/>
  <c r="K597" i="1"/>
  <c r="K556" i="1"/>
  <c r="K336" i="1"/>
  <c r="K640" i="1"/>
  <c r="K295" i="1"/>
  <c r="K510" i="1"/>
  <c r="K620" i="1"/>
  <c r="K231" i="1"/>
  <c r="K198" i="1"/>
  <c r="K234" i="1"/>
  <c r="K521" i="1"/>
  <c r="K504" i="1"/>
  <c r="K118" i="1"/>
  <c r="K20" i="1"/>
  <c r="K213" i="1"/>
  <c r="K132" i="1"/>
  <c r="K579" i="1"/>
  <c r="K574" i="1"/>
  <c r="K73" i="1"/>
  <c r="K650" i="1"/>
  <c r="K178" i="1"/>
  <c r="K97" i="1"/>
  <c r="K139" i="1"/>
  <c r="K507" i="1"/>
  <c r="G703" i="1"/>
  <c r="K678" i="1"/>
  <c r="K8" i="1"/>
  <c r="K480" i="1"/>
  <c r="K452" i="1"/>
  <c r="K106" i="1"/>
  <c r="K478" i="1"/>
  <c r="K455" i="1"/>
  <c r="K119" i="1"/>
  <c r="K320" i="1"/>
  <c r="K431" i="1"/>
  <c r="K474" i="1"/>
  <c r="K516" i="1"/>
  <c r="K290" i="1"/>
  <c r="K260" i="1"/>
  <c r="K568" i="1"/>
  <c r="K203" i="1"/>
  <c r="K596" i="1"/>
  <c r="K550" i="1"/>
  <c r="K627" i="1"/>
  <c r="K308" i="1"/>
  <c r="K263" i="1"/>
  <c r="K43" i="1"/>
  <c r="K162" i="1"/>
  <c r="K229" i="1"/>
  <c r="K125" i="1"/>
  <c r="K323" i="1"/>
  <c r="K375" i="1"/>
  <c r="K583" i="1"/>
  <c r="K534" i="1"/>
  <c r="K654" i="1"/>
  <c r="K531" i="1"/>
  <c r="K174" i="1"/>
  <c r="K123" i="1"/>
  <c r="K80" i="1"/>
  <c r="K151" i="1"/>
  <c r="K635" i="1"/>
  <c r="K59" i="1"/>
  <c r="K451" i="1"/>
  <c r="K395" i="1"/>
  <c r="K418" i="1"/>
  <c r="K688" i="1"/>
  <c r="K694" i="1"/>
  <c r="K12" i="1"/>
  <c r="K195" i="1"/>
  <c r="K347" i="1"/>
  <c r="K538" i="1"/>
  <c r="K498" i="1"/>
  <c r="K536" i="1"/>
  <c r="K154" i="1"/>
  <c r="K69" i="1"/>
  <c r="K438" i="1"/>
  <c r="K56" i="1"/>
  <c r="K479" i="1"/>
  <c r="K217" i="1"/>
  <c r="K428" i="1"/>
  <c r="K76" i="1"/>
  <c r="K425" i="1"/>
  <c r="K275" i="1"/>
  <c r="K112" i="1"/>
  <c r="K491" i="1"/>
  <c r="K533" i="1"/>
  <c r="K539" i="1"/>
  <c r="K555" i="1"/>
  <c r="K442" i="1"/>
  <c r="K614" i="1"/>
  <c r="K264" i="1"/>
  <c r="K327" i="1"/>
  <c r="K311" i="1"/>
  <c r="K312" i="1"/>
  <c r="K413" i="1"/>
  <c r="K26" i="1"/>
  <c r="K302" i="1"/>
  <c r="K55" i="1"/>
  <c r="K446" i="1"/>
  <c r="K524" i="1"/>
  <c r="K486" i="1"/>
  <c r="K240" i="1"/>
  <c r="K601" i="1"/>
  <c r="K646" i="1"/>
  <c r="K619" i="1"/>
  <c r="K176" i="1"/>
  <c r="K180" i="1"/>
  <c r="K128" i="1"/>
  <c r="K136" i="1"/>
  <c r="K693" i="1"/>
  <c r="K520" i="1"/>
  <c r="K146" i="1"/>
  <c r="K671" i="1"/>
  <c r="K9" i="1"/>
  <c r="K141" i="1"/>
  <c r="K334" i="1"/>
  <c r="K206" i="1"/>
  <c r="K338" i="1"/>
  <c r="K488" i="1"/>
  <c r="K558" i="1"/>
  <c r="K228" i="1"/>
  <c r="K546" i="1"/>
  <c r="K384" i="1"/>
  <c r="K351" i="1"/>
  <c r="K53" i="1"/>
  <c r="K83" i="1"/>
  <c r="K410" i="1"/>
  <c r="K211" i="1"/>
  <c r="K439" i="1"/>
  <c r="K325" i="1"/>
  <c r="K475" i="1"/>
  <c r="K135" i="1"/>
  <c r="K430" i="1"/>
  <c r="K273" i="1"/>
  <c r="K291" i="1"/>
  <c r="K472" i="1"/>
  <c r="K427" i="1"/>
  <c r="K269" i="1"/>
  <c r="K434" i="1"/>
  <c r="K471" i="1"/>
  <c r="K288" i="1"/>
  <c r="K274" i="1"/>
  <c r="K567" i="1"/>
  <c r="K417" i="1"/>
  <c r="K202" i="1"/>
  <c r="K676" i="1"/>
  <c r="K199" i="1"/>
  <c r="K587" i="1"/>
  <c r="K315" i="1"/>
  <c r="K512" i="1"/>
  <c r="K611" i="1"/>
  <c r="K219" i="1"/>
  <c r="K489" i="1"/>
  <c r="K604" i="1"/>
  <c r="K93" i="1"/>
  <c r="K105" i="1"/>
  <c r="K31" i="1"/>
  <c r="K60" i="1"/>
  <c r="K247" i="1"/>
  <c r="K328" i="1"/>
  <c r="K193" i="1"/>
  <c r="K32" i="1"/>
  <c r="K267" i="1"/>
  <c r="K368" i="1"/>
  <c r="K138" i="1"/>
  <c r="K402" i="1"/>
  <c r="K301" i="1"/>
  <c r="K24" i="1"/>
  <c r="K131" i="1"/>
  <c r="K561" i="1"/>
  <c r="K133" i="1"/>
  <c r="K421" i="1"/>
  <c r="K599" i="1"/>
  <c r="K501" i="1"/>
  <c r="K62" i="1"/>
  <c r="K610" i="1"/>
  <c r="K581" i="1"/>
  <c r="K72" i="1"/>
  <c r="K653" i="1"/>
  <c r="K645" i="1"/>
  <c r="K116" i="1"/>
  <c r="K613" i="1"/>
  <c r="K499" i="1"/>
  <c r="K668" i="1"/>
  <c r="K629" i="1"/>
  <c r="K166" i="1"/>
  <c r="K18" i="1"/>
  <c r="K88" i="1"/>
  <c r="K142" i="1"/>
  <c r="K594" i="1"/>
  <c r="K608" i="1"/>
  <c r="K638" i="1"/>
  <c r="K672" i="1"/>
  <c r="K662" i="1"/>
  <c r="K680" i="1"/>
  <c r="K690" i="1"/>
  <c r="K659" i="1"/>
  <c r="K572" i="1"/>
  <c r="K679" i="1"/>
  <c r="K681" i="1"/>
  <c r="K4" i="1"/>
  <c r="K10" i="1"/>
  <c r="K235" i="1"/>
  <c r="K99" i="1"/>
  <c r="K145" i="1"/>
  <c r="K134" i="1"/>
  <c r="K522" i="1"/>
  <c r="K636" i="1"/>
  <c r="K609" i="1"/>
  <c r="K506" i="1"/>
  <c r="K326" i="1"/>
  <c r="K81" i="1"/>
  <c r="K683" i="1"/>
  <c r="K674" i="1"/>
  <c r="K396" i="1"/>
  <c r="K700" i="1"/>
  <c r="K622" i="1"/>
  <c r="K481" i="1"/>
  <c r="K5" i="1"/>
  <c r="K114" i="1"/>
  <c r="K465" i="1"/>
  <c r="K74" i="1"/>
  <c r="K156" i="1"/>
  <c r="K258" i="1"/>
  <c r="K45" i="1"/>
  <c r="K353" i="1"/>
  <c r="K115" i="1"/>
  <c r="K467" i="1"/>
  <c r="K409" i="1"/>
  <c r="K254" i="1"/>
  <c r="K87" i="1"/>
  <c r="K262" i="1"/>
  <c r="K399" i="1"/>
  <c r="K107" i="1"/>
  <c r="K108" i="1"/>
  <c r="K701" i="1"/>
  <c r="K436" i="1"/>
  <c r="K381" i="1"/>
  <c r="K333" i="1"/>
  <c r="K362" i="1"/>
  <c r="K542" i="1"/>
  <c r="K400" i="1"/>
  <c r="K560" i="1"/>
  <c r="K530" i="1"/>
  <c r="K423" i="1"/>
  <c r="K339" i="1"/>
  <c r="K469" i="1"/>
  <c r="K57" i="1"/>
  <c r="K299" i="1"/>
  <c r="K153" i="1"/>
  <c r="K242" i="1"/>
  <c r="K287" i="1"/>
  <c r="K394" i="1"/>
  <c r="K387" i="1"/>
  <c r="K91" i="1"/>
  <c r="K422" i="1"/>
  <c r="K403" i="1"/>
  <c r="K310" i="1"/>
  <c r="K457" i="1"/>
  <c r="K443" i="1"/>
  <c r="K426" i="1"/>
  <c r="K448" i="1"/>
  <c r="K378" i="1"/>
  <c r="K277" i="1"/>
  <c r="K494" i="1"/>
  <c r="K460" i="1"/>
  <c r="K677" i="1"/>
  <c r="K461" i="1"/>
  <c r="K371" i="1"/>
  <c r="K92" i="1"/>
  <c r="K540" i="1"/>
  <c r="K603" i="1"/>
  <c r="K600" i="1"/>
  <c r="K526" i="1"/>
  <c r="K212" i="1"/>
  <c r="K380" i="1"/>
  <c r="K391" i="1"/>
  <c r="K222" i="1"/>
  <c r="K210" i="1"/>
  <c r="K365" i="1"/>
  <c r="K90" i="1"/>
  <c r="K94" i="1"/>
  <c r="K304" i="1"/>
  <c r="K28" i="1"/>
  <c r="K377" i="1"/>
  <c r="K249" i="1"/>
  <c r="K303" i="1"/>
  <c r="K22" i="1"/>
  <c r="K152" i="1"/>
  <c r="K19" i="1"/>
  <c r="K366" i="1"/>
  <c r="K14" i="1"/>
  <c r="K197" i="1"/>
  <c r="K525" i="1"/>
  <c r="K584" i="1"/>
  <c r="K316" i="1"/>
  <c r="K37" i="1"/>
  <c r="K330" i="1"/>
  <c r="K502" i="1"/>
  <c r="K84" i="1"/>
  <c r="K411" i="1"/>
  <c r="K649" i="1"/>
  <c r="K642" i="1"/>
  <c r="K184" i="1"/>
  <c r="K182" i="1"/>
  <c r="K181" i="1"/>
  <c r="K172" i="1"/>
  <c r="K170" i="1"/>
  <c r="K35" i="1"/>
  <c r="K17" i="1"/>
  <c r="K230" i="1"/>
  <c r="K121" i="1"/>
  <c r="K592" i="1"/>
  <c r="K505" i="1"/>
  <c r="K503" i="1"/>
  <c r="K625" i="1"/>
  <c r="K685" i="1"/>
  <c r="K687" i="1"/>
  <c r="K663" i="1"/>
  <c r="K470" i="1"/>
  <c r="K667" i="1"/>
  <c r="K682" i="1"/>
  <c r="K697" i="1"/>
  <c r="K285" i="1"/>
  <c r="K283" i="1"/>
  <c r="K77" i="1"/>
  <c r="K490" i="1"/>
  <c r="K86" i="1"/>
  <c r="K388" i="1"/>
  <c r="K424" i="1"/>
  <c r="K169" i="1"/>
  <c r="K276" i="1"/>
  <c r="K569" i="1"/>
  <c r="K566" i="1"/>
  <c r="K205" i="1"/>
  <c r="K492" i="1"/>
  <c r="K453" i="1"/>
  <c r="K484" i="1"/>
  <c r="K527" i="1"/>
  <c r="K634" i="1"/>
  <c r="K232" i="1"/>
  <c r="K476" i="1"/>
  <c r="K624" i="1"/>
  <c r="K185" i="1"/>
  <c r="K390" i="1"/>
  <c r="K79" i="1"/>
  <c r="K238" i="1"/>
  <c r="K158" i="1"/>
  <c r="K237" i="1"/>
  <c r="K223" i="1"/>
  <c r="K268" i="1"/>
  <c r="K143" i="1"/>
  <c r="K21" i="1"/>
  <c r="K188" i="1"/>
  <c r="K47" i="1"/>
  <c r="K54" i="1"/>
  <c r="K64" i="1"/>
  <c r="K15" i="1"/>
  <c r="K109" i="1"/>
  <c r="K317" i="1"/>
  <c r="K147" i="1"/>
  <c r="K150" i="1"/>
  <c r="K445" i="1"/>
  <c r="K518" i="1"/>
  <c r="K412" i="1"/>
  <c r="K49" i="1"/>
  <c r="K544" i="1"/>
  <c r="K598" i="1"/>
  <c r="K655" i="1"/>
  <c r="K647" i="1"/>
  <c r="K532" i="1"/>
  <c r="K183" i="1"/>
  <c r="K259" i="1"/>
  <c r="K444" i="1"/>
  <c r="K171" i="1"/>
  <c r="K113" i="1"/>
  <c r="K16" i="1"/>
  <c r="K159" i="1"/>
  <c r="K96" i="1"/>
  <c r="K664" i="1"/>
  <c r="K508" i="1"/>
  <c r="K639" i="1"/>
  <c r="K589" i="1"/>
  <c r="K657" i="1"/>
  <c r="K692" i="1"/>
  <c r="K689" i="1"/>
  <c r="K186" i="1"/>
  <c r="K117" i="1"/>
  <c r="K75" i="1"/>
  <c r="K633" i="1"/>
  <c r="K684" i="1"/>
  <c r="I703" i="1"/>
  <c r="K23" i="1"/>
  <c r="J703" i="1"/>
  <c r="I700" i="2"/>
  <c r="H700" i="2"/>
  <c r="F700" i="2"/>
  <c r="I699" i="2"/>
  <c r="H699" i="2"/>
  <c r="F699" i="2"/>
  <c r="I698" i="2"/>
  <c r="H698" i="2"/>
  <c r="F698" i="2"/>
  <c r="I697" i="2"/>
  <c r="H697" i="2"/>
  <c r="F697" i="2"/>
  <c r="I696" i="2"/>
  <c r="H696" i="2"/>
  <c r="F696" i="2"/>
  <c r="I695" i="2"/>
  <c r="H695" i="2"/>
  <c r="F695" i="2"/>
  <c r="H694" i="2"/>
  <c r="F694" i="2"/>
  <c r="I693" i="2"/>
  <c r="H693" i="2"/>
  <c r="F693" i="2"/>
  <c r="I692" i="2"/>
  <c r="H692" i="2"/>
  <c r="F692" i="2"/>
  <c r="I691" i="2"/>
  <c r="H691" i="2"/>
  <c r="F691" i="2"/>
  <c r="I690" i="2"/>
  <c r="H690" i="2"/>
  <c r="F690" i="2"/>
  <c r="I689" i="2"/>
  <c r="H689" i="2"/>
  <c r="F689" i="2"/>
  <c r="I688" i="2"/>
  <c r="H688" i="2"/>
  <c r="F688" i="2"/>
  <c r="I687" i="2"/>
  <c r="H687" i="2"/>
  <c r="F687" i="2"/>
  <c r="I686" i="2"/>
  <c r="H686" i="2"/>
  <c r="F686" i="2"/>
  <c r="I685" i="2"/>
  <c r="H685" i="2"/>
  <c r="F685" i="2"/>
  <c r="I684" i="2"/>
  <c r="H684" i="2"/>
  <c r="F684" i="2"/>
  <c r="I683" i="2"/>
  <c r="H683" i="2"/>
  <c r="F683" i="2"/>
  <c r="I682" i="2"/>
  <c r="H682" i="2"/>
  <c r="F682" i="2"/>
  <c r="I681" i="2"/>
  <c r="H681" i="2"/>
  <c r="F681" i="2"/>
  <c r="I680" i="2"/>
  <c r="H680" i="2"/>
  <c r="F680" i="2"/>
  <c r="I679" i="2"/>
  <c r="H679" i="2"/>
  <c r="F679" i="2"/>
  <c r="I678" i="2"/>
  <c r="H678" i="2"/>
  <c r="F678" i="2"/>
  <c r="I677" i="2"/>
  <c r="H677" i="2"/>
  <c r="F677" i="2"/>
  <c r="I676" i="2"/>
  <c r="H676" i="2"/>
  <c r="F676" i="2"/>
  <c r="I675" i="2"/>
  <c r="H675" i="2"/>
  <c r="F675" i="2"/>
  <c r="I674" i="2"/>
  <c r="H674" i="2"/>
  <c r="F674" i="2"/>
  <c r="I673" i="2"/>
  <c r="H673" i="2"/>
  <c r="F673" i="2"/>
  <c r="I672" i="2"/>
  <c r="H672" i="2"/>
  <c r="F672" i="2"/>
  <c r="I671" i="2"/>
  <c r="H671" i="2"/>
  <c r="F671" i="2"/>
  <c r="I670" i="2"/>
  <c r="H670" i="2"/>
  <c r="F670" i="2"/>
  <c r="I669" i="2"/>
  <c r="H669" i="2"/>
  <c r="F669" i="2"/>
  <c r="I668" i="2"/>
  <c r="H668" i="2"/>
  <c r="F668" i="2"/>
  <c r="I667" i="2"/>
  <c r="H667" i="2"/>
  <c r="F667" i="2"/>
  <c r="I666" i="2"/>
  <c r="H666" i="2"/>
  <c r="F666" i="2"/>
  <c r="I665" i="2"/>
  <c r="H665" i="2"/>
  <c r="F665" i="2"/>
  <c r="I664" i="2"/>
  <c r="H664" i="2"/>
  <c r="F664" i="2"/>
  <c r="I663" i="2"/>
  <c r="H663" i="2"/>
  <c r="F663" i="2"/>
  <c r="I662" i="2"/>
  <c r="H662" i="2"/>
  <c r="F662" i="2"/>
  <c r="I661" i="2"/>
  <c r="H661" i="2"/>
  <c r="F661" i="2"/>
  <c r="I660" i="2"/>
  <c r="H660" i="2"/>
  <c r="F660" i="2"/>
  <c r="I659" i="2"/>
  <c r="H659" i="2"/>
  <c r="F659" i="2"/>
  <c r="I658" i="2"/>
  <c r="H658" i="2"/>
  <c r="F658" i="2"/>
  <c r="I657" i="2"/>
  <c r="H657" i="2"/>
  <c r="F657" i="2"/>
  <c r="I656" i="2"/>
  <c r="H656" i="2"/>
  <c r="F656" i="2"/>
  <c r="I655" i="2"/>
  <c r="H655" i="2"/>
  <c r="F655" i="2"/>
  <c r="I654" i="2"/>
  <c r="H654" i="2"/>
  <c r="F654" i="2"/>
  <c r="I653" i="2"/>
  <c r="H653" i="2"/>
  <c r="F653" i="2"/>
  <c r="I652" i="2"/>
  <c r="H652" i="2"/>
  <c r="F652" i="2"/>
  <c r="I651" i="2"/>
  <c r="H651" i="2"/>
  <c r="F651" i="2"/>
  <c r="I650" i="2"/>
  <c r="H650" i="2"/>
  <c r="F650" i="2"/>
  <c r="I649" i="2"/>
  <c r="H649" i="2"/>
  <c r="F649" i="2"/>
  <c r="I648" i="2"/>
  <c r="H648" i="2"/>
  <c r="F648" i="2"/>
  <c r="I647" i="2"/>
  <c r="H647" i="2"/>
  <c r="F647" i="2"/>
  <c r="I646" i="2"/>
  <c r="H646" i="2"/>
  <c r="F646" i="2"/>
  <c r="I645" i="2"/>
  <c r="H645" i="2"/>
  <c r="F645" i="2"/>
  <c r="I644" i="2"/>
  <c r="H644" i="2"/>
  <c r="F644" i="2"/>
  <c r="I643" i="2"/>
  <c r="H643" i="2"/>
  <c r="F643" i="2"/>
  <c r="I642" i="2"/>
  <c r="H642" i="2"/>
  <c r="F642" i="2"/>
  <c r="I641" i="2"/>
  <c r="H641" i="2"/>
  <c r="F641" i="2"/>
  <c r="I640" i="2"/>
  <c r="H640" i="2"/>
  <c r="F640" i="2"/>
  <c r="I639" i="2"/>
  <c r="H639" i="2"/>
  <c r="F639" i="2"/>
  <c r="I638" i="2"/>
  <c r="H638" i="2"/>
  <c r="F638" i="2"/>
  <c r="I637" i="2"/>
  <c r="H637" i="2"/>
  <c r="F637" i="2"/>
  <c r="I636" i="2"/>
  <c r="H636" i="2"/>
  <c r="F636" i="2"/>
  <c r="I635" i="2"/>
  <c r="H635" i="2"/>
  <c r="F635" i="2"/>
  <c r="I634" i="2"/>
  <c r="H634" i="2"/>
  <c r="F634" i="2"/>
  <c r="I633" i="2"/>
  <c r="H633" i="2"/>
  <c r="F633" i="2"/>
  <c r="I632" i="2"/>
  <c r="H632" i="2"/>
  <c r="F632" i="2"/>
  <c r="I631" i="2"/>
  <c r="H631" i="2"/>
  <c r="F631" i="2"/>
  <c r="I630" i="2"/>
  <c r="H630" i="2"/>
  <c r="F630" i="2"/>
  <c r="I629" i="2"/>
  <c r="H629" i="2"/>
  <c r="F629" i="2"/>
  <c r="I628" i="2"/>
  <c r="H628" i="2"/>
  <c r="F628" i="2"/>
  <c r="I627" i="2"/>
  <c r="H627" i="2"/>
  <c r="F627" i="2"/>
  <c r="I626" i="2"/>
  <c r="H626" i="2"/>
  <c r="F626" i="2"/>
  <c r="I625" i="2"/>
  <c r="H625" i="2"/>
  <c r="F625" i="2"/>
  <c r="I624" i="2"/>
  <c r="H624" i="2"/>
  <c r="F624" i="2"/>
  <c r="I623" i="2"/>
  <c r="H623" i="2"/>
  <c r="F623" i="2"/>
  <c r="I622" i="2"/>
  <c r="H622" i="2"/>
  <c r="F622" i="2"/>
  <c r="I621" i="2"/>
  <c r="H621" i="2"/>
  <c r="F621" i="2"/>
  <c r="I620" i="2"/>
  <c r="H620" i="2"/>
  <c r="F620" i="2"/>
  <c r="I619" i="2"/>
  <c r="H619" i="2"/>
  <c r="I618" i="2"/>
  <c r="H618" i="2"/>
  <c r="F618" i="2"/>
  <c r="I617" i="2"/>
  <c r="H617" i="2"/>
  <c r="F617" i="2"/>
  <c r="I616" i="2"/>
  <c r="H616" i="2"/>
  <c r="F616" i="2"/>
  <c r="I615" i="2"/>
  <c r="H615" i="2"/>
  <c r="F615" i="2"/>
  <c r="I614" i="2"/>
  <c r="H614" i="2"/>
  <c r="F614" i="2"/>
  <c r="I613" i="2"/>
  <c r="H613" i="2"/>
  <c r="F613" i="2"/>
  <c r="I612" i="2"/>
  <c r="H612" i="2"/>
  <c r="F612" i="2"/>
  <c r="I611" i="2"/>
  <c r="H611" i="2"/>
  <c r="F611" i="2"/>
  <c r="I610" i="2"/>
  <c r="H610" i="2"/>
  <c r="F610" i="2"/>
  <c r="I609" i="2"/>
  <c r="H609" i="2"/>
  <c r="F609" i="2"/>
  <c r="I608" i="2"/>
  <c r="H608" i="2"/>
  <c r="F608" i="2"/>
  <c r="I607" i="2"/>
  <c r="H607" i="2"/>
  <c r="F607" i="2"/>
  <c r="I606" i="2"/>
  <c r="H606" i="2"/>
  <c r="F606" i="2"/>
  <c r="I605" i="2"/>
  <c r="H605" i="2"/>
  <c r="F605" i="2"/>
  <c r="I604" i="2"/>
  <c r="H604" i="2"/>
  <c r="F604" i="2"/>
  <c r="I603" i="2"/>
  <c r="H603" i="2"/>
  <c r="F603" i="2"/>
  <c r="I602" i="2"/>
  <c r="H602" i="2"/>
  <c r="F602" i="2"/>
  <c r="I601" i="2"/>
  <c r="H601" i="2"/>
  <c r="F601" i="2"/>
  <c r="I600" i="2"/>
  <c r="H600" i="2"/>
  <c r="F600" i="2"/>
  <c r="I599" i="2"/>
  <c r="H599" i="2"/>
  <c r="F599" i="2"/>
  <c r="I598" i="2"/>
  <c r="H598" i="2"/>
  <c r="F598" i="2"/>
  <c r="I597" i="2"/>
  <c r="H597" i="2"/>
  <c r="F597" i="2"/>
  <c r="I596" i="2"/>
  <c r="H596" i="2"/>
  <c r="F596" i="2"/>
  <c r="I595" i="2"/>
  <c r="H595" i="2"/>
  <c r="F595" i="2"/>
  <c r="I594" i="2"/>
  <c r="H594" i="2"/>
  <c r="F594" i="2"/>
  <c r="I593" i="2"/>
  <c r="H593" i="2"/>
  <c r="F593" i="2"/>
  <c r="I592" i="2"/>
  <c r="H592" i="2"/>
  <c r="F592" i="2"/>
  <c r="I591" i="2"/>
  <c r="H591" i="2"/>
  <c r="F591" i="2"/>
  <c r="I590" i="2"/>
  <c r="H590" i="2"/>
  <c r="F590" i="2"/>
  <c r="I589" i="2"/>
  <c r="H589" i="2"/>
  <c r="F589" i="2"/>
  <c r="I588" i="2"/>
  <c r="H588" i="2"/>
  <c r="F588" i="2"/>
  <c r="I587" i="2"/>
  <c r="H587" i="2"/>
  <c r="F587" i="2"/>
  <c r="I586" i="2"/>
  <c r="H586" i="2"/>
  <c r="F586" i="2"/>
  <c r="I585" i="2"/>
  <c r="H585" i="2"/>
  <c r="F585" i="2"/>
  <c r="I584" i="2"/>
  <c r="H584" i="2"/>
  <c r="F584" i="2"/>
  <c r="I583" i="2"/>
  <c r="H583" i="2"/>
  <c r="F583" i="2"/>
  <c r="I582" i="2"/>
  <c r="H582" i="2"/>
  <c r="F582" i="2"/>
  <c r="I581" i="2"/>
  <c r="H581" i="2"/>
  <c r="F581" i="2"/>
  <c r="I580" i="2"/>
  <c r="H580" i="2"/>
  <c r="F580" i="2"/>
  <c r="I579" i="2"/>
  <c r="H579" i="2"/>
  <c r="F579" i="2"/>
  <c r="I578" i="2"/>
  <c r="H578" i="2"/>
  <c r="F578" i="2"/>
  <c r="I577" i="2"/>
  <c r="H577" i="2"/>
  <c r="F577" i="2"/>
  <c r="I576" i="2"/>
  <c r="H576" i="2"/>
  <c r="F576" i="2"/>
  <c r="I575" i="2"/>
  <c r="H575" i="2"/>
  <c r="F575" i="2"/>
  <c r="I574" i="2"/>
  <c r="H574" i="2"/>
  <c r="F574" i="2"/>
  <c r="I573" i="2"/>
  <c r="H573" i="2"/>
  <c r="F573" i="2"/>
  <c r="I572" i="2"/>
  <c r="H572" i="2"/>
  <c r="F572" i="2"/>
  <c r="I571" i="2"/>
  <c r="H571" i="2"/>
  <c r="F571" i="2"/>
  <c r="I570" i="2"/>
  <c r="H570" i="2"/>
  <c r="F570" i="2"/>
  <c r="I569" i="2"/>
  <c r="H569" i="2"/>
  <c r="F569" i="2"/>
  <c r="I568" i="2"/>
  <c r="H568" i="2"/>
  <c r="F568" i="2"/>
  <c r="I567" i="2"/>
  <c r="H567" i="2"/>
  <c r="F567" i="2"/>
  <c r="I566" i="2"/>
  <c r="H566" i="2"/>
  <c r="F566" i="2"/>
  <c r="I565" i="2"/>
  <c r="H565" i="2"/>
  <c r="F565" i="2"/>
  <c r="I564" i="2"/>
  <c r="H564" i="2"/>
  <c r="F564" i="2"/>
  <c r="I563" i="2"/>
  <c r="H563" i="2"/>
  <c r="F563" i="2"/>
  <c r="I562" i="2"/>
  <c r="H562" i="2"/>
  <c r="F562" i="2"/>
  <c r="I561" i="2"/>
  <c r="H561" i="2"/>
  <c r="F561" i="2"/>
  <c r="I560" i="2"/>
  <c r="H560" i="2"/>
  <c r="F560" i="2"/>
  <c r="I559" i="2"/>
  <c r="H559" i="2"/>
  <c r="F559" i="2"/>
  <c r="I558" i="2"/>
  <c r="H558" i="2"/>
  <c r="F558" i="2"/>
  <c r="I557" i="2"/>
  <c r="H557" i="2"/>
  <c r="F557" i="2"/>
  <c r="I556" i="2"/>
  <c r="H556" i="2"/>
  <c r="F556" i="2"/>
  <c r="I555" i="2"/>
  <c r="H555" i="2"/>
  <c r="F555" i="2"/>
  <c r="I554" i="2"/>
  <c r="H554" i="2"/>
  <c r="F554" i="2"/>
  <c r="I553" i="2"/>
  <c r="H553" i="2"/>
  <c r="F553" i="2"/>
  <c r="I552" i="2"/>
  <c r="H552" i="2"/>
  <c r="F552" i="2"/>
  <c r="I551" i="2"/>
  <c r="H551" i="2"/>
  <c r="F551" i="2"/>
  <c r="I550" i="2"/>
  <c r="H550" i="2"/>
  <c r="F550" i="2"/>
  <c r="I549" i="2"/>
  <c r="H549" i="2"/>
  <c r="F549" i="2"/>
  <c r="I548" i="2"/>
  <c r="H548" i="2"/>
  <c r="F548" i="2"/>
  <c r="I547" i="2"/>
  <c r="H547" i="2"/>
  <c r="F547" i="2"/>
  <c r="I546" i="2"/>
  <c r="H546" i="2"/>
  <c r="F546" i="2"/>
  <c r="I545" i="2"/>
  <c r="H545" i="2"/>
  <c r="F545" i="2"/>
  <c r="I544" i="2"/>
  <c r="H544" i="2"/>
  <c r="F544" i="2"/>
  <c r="I543" i="2"/>
  <c r="H543" i="2"/>
  <c r="F543" i="2"/>
  <c r="I542" i="2"/>
  <c r="H542" i="2"/>
  <c r="F542" i="2"/>
  <c r="I541" i="2"/>
  <c r="H541" i="2"/>
  <c r="F541" i="2"/>
  <c r="I540" i="2"/>
  <c r="H540" i="2"/>
  <c r="F540" i="2"/>
  <c r="I539" i="2"/>
  <c r="H539" i="2"/>
  <c r="F539" i="2"/>
  <c r="I538" i="2"/>
  <c r="H538" i="2"/>
  <c r="F538" i="2"/>
  <c r="I537" i="2"/>
  <c r="H537" i="2"/>
  <c r="F537" i="2"/>
  <c r="I536" i="2"/>
  <c r="H536" i="2"/>
  <c r="F536" i="2"/>
  <c r="I535" i="2"/>
  <c r="H535" i="2"/>
  <c r="F535" i="2"/>
  <c r="I534" i="2"/>
  <c r="H534" i="2"/>
  <c r="F534" i="2"/>
  <c r="I533" i="2"/>
  <c r="H533" i="2"/>
  <c r="F533" i="2"/>
  <c r="I532" i="2"/>
  <c r="H532" i="2"/>
  <c r="F532" i="2"/>
  <c r="I531" i="2"/>
  <c r="H531" i="2"/>
  <c r="F531" i="2"/>
  <c r="I530" i="2"/>
  <c r="H530" i="2"/>
  <c r="F530" i="2"/>
  <c r="I529" i="2"/>
  <c r="H529" i="2"/>
  <c r="F529" i="2"/>
  <c r="I528" i="2"/>
  <c r="H528" i="2"/>
  <c r="F528" i="2"/>
  <c r="I527" i="2"/>
  <c r="H527" i="2"/>
  <c r="F527" i="2"/>
  <c r="I526" i="2"/>
  <c r="H526" i="2"/>
  <c r="F526" i="2"/>
  <c r="I525" i="2"/>
  <c r="H525" i="2"/>
  <c r="F525" i="2"/>
  <c r="I524" i="2"/>
  <c r="H524" i="2"/>
  <c r="F524" i="2"/>
  <c r="I523" i="2"/>
  <c r="H523" i="2"/>
  <c r="F523" i="2"/>
  <c r="I522" i="2"/>
  <c r="H522" i="2"/>
  <c r="F522" i="2"/>
  <c r="I521" i="2"/>
  <c r="H521" i="2"/>
  <c r="F521" i="2"/>
  <c r="I520" i="2"/>
  <c r="H520" i="2"/>
  <c r="F520" i="2"/>
  <c r="I519" i="2"/>
  <c r="H519" i="2"/>
  <c r="F519" i="2"/>
  <c r="I518" i="2"/>
  <c r="H518" i="2"/>
  <c r="F518" i="2"/>
  <c r="I517" i="2"/>
  <c r="H517" i="2"/>
  <c r="F517" i="2"/>
  <c r="I516" i="2"/>
  <c r="H516" i="2"/>
  <c r="F516" i="2"/>
  <c r="I515" i="2"/>
  <c r="H515" i="2"/>
  <c r="F515" i="2"/>
  <c r="I514" i="2"/>
  <c r="H514" i="2"/>
  <c r="F514" i="2"/>
  <c r="I513" i="2"/>
  <c r="H513" i="2"/>
  <c r="F513" i="2"/>
  <c r="I512" i="2"/>
  <c r="H512" i="2"/>
  <c r="F512" i="2"/>
  <c r="I511" i="2"/>
  <c r="H511" i="2"/>
  <c r="F511" i="2"/>
  <c r="I510" i="2"/>
  <c r="H510" i="2"/>
  <c r="F510" i="2"/>
  <c r="I509" i="2"/>
  <c r="H509" i="2"/>
  <c r="F509" i="2"/>
  <c r="I508" i="2"/>
  <c r="H508" i="2"/>
  <c r="F508" i="2"/>
  <c r="I507" i="2"/>
  <c r="H507" i="2"/>
  <c r="F507" i="2"/>
  <c r="I506" i="2"/>
  <c r="H506" i="2"/>
  <c r="F506" i="2"/>
  <c r="I505" i="2"/>
  <c r="H505" i="2"/>
  <c r="F505" i="2"/>
  <c r="I504" i="2"/>
  <c r="H504" i="2"/>
  <c r="F504" i="2"/>
  <c r="I503" i="2"/>
  <c r="H503" i="2"/>
  <c r="F503" i="2"/>
  <c r="I502" i="2"/>
  <c r="H502" i="2"/>
  <c r="F502" i="2"/>
  <c r="I501" i="2"/>
  <c r="H501" i="2"/>
  <c r="F501" i="2"/>
  <c r="I500" i="2"/>
  <c r="H500" i="2"/>
  <c r="F500" i="2"/>
  <c r="I499" i="2"/>
  <c r="H499" i="2"/>
  <c r="F499" i="2"/>
  <c r="I498" i="2"/>
  <c r="H498" i="2"/>
  <c r="F498" i="2"/>
  <c r="I497" i="2"/>
  <c r="H497" i="2"/>
  <c r="F497" i="2"/>
  <c r="I496" i="2"/>
  <c r="H496" i="2"/>
  <c r="F496" i="2"/>
  <c r="I495" i="2"/>
  <c r="H495" i="2"/>
  <c r="F495" i="2"/>
  <c r="I494" i="2"/>
  <c r="H494" i="2"/>
  <c r="F494" i="2"/>
  <c r="I493" i="2"/>
  <c r="H493" i="2"/>
  <c r="F493" i="2"/>
  <c r="I492" i="2"/>
  <c r="H492" i="2"/>
  <c r="F492" i="2"/>
  <c r="I491" i="2"/>
  <c r="H491" i="2"/>
  <c r="F491" i="2"/>
  <c r="I490" i="2"/>
  <c r="H490" i="2"/>
  <c r="F490" i="2"/>
  <c r="I489" i="2"/>
  <c r="H489" i="2"/>
  <c r="F489" i="2"/>
  <c r="I488" i="2"/>
  <c r="H488" i="2"/>
  <c r="F488" i="2"/>
  <c r="I487" i="2"/>
  <c r="H487" i="2"/>
  <c r="F487" i="2"/>
  <c r="I486" i="2"/>
  <c r="H486" i="2"/>
  <c r="F486" i="2"/>
  <c r="I485" i="2"/>
  <c r="H485" i="2"/>
  <c r="F485" i="2"/>
  <c r="I484" i="2"/>
  <c r="H484" i="2"/>
  <c r="F484" i="2"/>
  <c r="I483" i="2"/>
  <c r="H483" i="2"/>
  <c r="F483" i="2"/>
  <c r="I482" i="2"/>
  <c r="H482" i="2"/>
  <c r="F482" i="2"/>
  <c r="I481" i="2"/>
  <c r="H481" i="2"/>
  <c r="F481" i="2"/>
  <c r="I480" i="2"/>
  <c r="H480" i="2"/>
  <c r="F480" i="2"/>
  <c r="I479" i="2"/>
  <c r="H479" i="2"/>
  <c r="F479" i="2"/>
  <c r="I478" i="2"/>
  <c r="H478" i="2"/>
  <c r="F478" i="2"/>
  <c r="I477" i="2"/>
  <c r="H477" i="2"/>
  <c r="F477" i="2"/>
  <c r="I476" i="2"/>
  <c r="H476" i="2"/>
  <c r="F476" i="2"/>
  <c r="I475" i="2"/>
  <c r="H475" i="2"/>
  <c r="F475" i="2"/>
  <c r="I474" i="2"/>
  <c r="H474" i="2"/>
  <c r="F474" i="2"/>
  <c r="I473" i="2"/>
  <c r="H473" i="2"/>
  <c r="F473" i="2"/>
  <c r="I472" i="2"/>
  <c r="H472" i="2"/>
  <c r="F472" i="2"/>
  <c r="I471" i="2"/>
  <c r="H471" i="2"/>
  <c r="F471" i="2"/>
  <c r="I470" i="2"/>
  <c r="H470" i="2"/>
  <c r="F470" i="2"/>
  <c r="I469" i="2"/>
  <c r="H469" i="2"/>
  <c r="F469" i="2"/>
  <c r="I468" i="2"/>
  <c r="H468" i="2"/>
  <c r="F468" i="2"/>
  <c r="I467" i="2"/>
  <c r="H467" i="2"/>
  <c r="F467" i="2"/>
  <c r="I466" i="2"/>
  <c r="F466" i="2"/>
  <c r="I465" i="2"/>
  <c r="H465" i="2"/>
  <c r="F465" i="2"/>
  <c r="I464" i="2"/>
  <c r="H464" i="2"/>
  <c r="F464" i="2"/>
  <c r="I463" i="2"/>
  <c r="H463" i="2"/>
  <c r="F463" i="2"/>
  <c r="I462" i="2"/>
  <c r="H462" i="2"/>
  <c r="F462" i="2"/>
  <c r="I461" i="2"/>
  <c r="H461" i="2"/>
  <c r="F461" i="2"/>
  <c r="I460" i="2"/>
  <c r="H460" i="2"/>
  <c r="F460" i="2"/>
  <c r="I459" i="2"/>
  <c r="H459" i="2"/>
  <c r="F459" i="2"/>
  <c r="I458" i="2"/>
  <c r="H458" i="2"/>
  <c r="F458" i="2"/>
  <c r="I457" i="2"/>
  <c r="H457" i="2"/>
  <c r="F457" i="2"/>
  <c r="I456" i="2"/>
  <c r="H456" i="2"/>
  <c r="F456" i="2"/>
  <c r="I455" i="2"/>
  <c r="H455" i="2"/>
  <c r="F455" i="2"/>
  <c r="I454" i="2"/>
  <c r="H454" i="2"/>
  <c r="F454" i="2"/>
  <c r="I453" i="2"/>
  <c r="H453" i="2"/>
  <c r="F453" i="2"/>
  <c r="I452" i="2"/>
  <c r="H452" i="2"/>
  <c r="F452" i="2"/>
  <c r="H451" i="2"/>
  <c r="F451" i="2"/>
  <c r="I450" i="2"/>
  <c r="H450" i="2"/>
  <c r="F450" i="2"/>
  <c r="I449" i="2"/>
  <c r="H449" i="2"/>
  <c r="F449" i="2"/>
  <c r="I448" i="2"/>
  <c r="H448" i="2"/>
  <c r="F448" i="2"/>
  <c r="I447" i="2"/>
  <c r="H447" i="2"/>
  <c r="F447" i="2"/>
  <c r="I446" i="2"/>
  <c r="H446" i="2"/>
  <c r="F446" i="2"/>
  <c r="I445" i="2"/>
  <c r="H445" i="2"/>
  <c r="F445" i="2"/>
  <c r="I444" i="2"/>
  <c r="H444" i="2"/>
  <c r="F444" i="2"/>
  <c r="I443" i="2"/>
  <c r="H443" i="2"/>
  <c r="F443" i="2"/>
  <c r="I442" i="2"/>
  <c r="H442" i="2"/>
  <c r="F442" i="2"/>
  <c r="I441" i="2"/>
  <c r="H441" i="2"/>
  <c r="F441" i="2"/>
  <c r="I440" i="2"/>
  <c r="H440" i="2"/>
  <c r="F440" i="2"/>
  <c r="I439" i="2"/>
  <c r="H439" i="2"/>
  <c r="F439" i="2"/>
  <c r="I438" i="2"/>
  <c r="H438" i="2"/>
  <c r="F438" i="2"/>
  <c r="I437" i="2"/>
  <c r="H437" i="2"/>
  <c r="F437" i="2"/>
  <c r="I436" i="2"/>
  <c r="H436" i="2"/>
  <c r="F436" i="2"/>
  <c r="I435" i="2"/>
  <c r="H435" i="2"/>
  <c r="F435" i="2"/>
  <c r="I434" i="2"/>
  <c r="H434" i="2"/>
  <c r="F434" i="2"/>
  <c r="I433" i="2"/>
  <c r="H433" i="2"/>
  <c r="F433" i="2"/>
  <c r="I432" i="2"/>
  <c r="H432" i="2"/>
  <c r="F432" i="2"/>
  <c r="I431" i="2"/>
  <c r="H431" i="2"/>
  <c r="F431" i="2"/>
  <c r="I430" i="2"/>
  <c r="H430" i="2"/>
  <c r="F430" i="2"/>
  <c r="I429" i="2"/>
  <c r="H429" i="2"/>
  <c r="F429" i="2"/>
  <c r="I428" i="2"/>
  <c r="H428" i="2"/>
  <c r="F428" i="2"/>
  <c r="I427" i="2"/>
  <c r="H427" i="2"/>
  <c r="F427" i="2"/>
  <c r="I426" i="2"/>
  <c r="H426" i="2"/>
  <c r="F426" i="2"/>
  <c r="I425" i="2"/>
  <c r="H425" i="2"/>
  <c r="F425" i="2"/>
  <c r="I424" i="2"/>
  <c r="H424" i="2"/>
  <c r="F424" i="2"/>
  <c r="I423" i="2"/>
  <c r="H423" i="2"/>
  <c r="F423" i="2"/>
  <c r="I422" i="2"/>
  <c r="H422" i="2"/>
  <c r="F422" i="2"/>
  <c r="I421" i="2"/>
  <c r="H421" i="2"/>
  <c r="F421" i="2"/>
  <c r="I420" i="2"/>
  <c r="H420" i="2"/>
  <c r="F420" i="2"/>
  <c r="I419" i="2"/>
  <c r="H419" i="2"/>
  <c r="F419" i="2"/>
  <c r="I418" i="2"/>
  <c r="H418" i="2"/>
  <c r="F418" i="2"/>
  <c r="I417" i="2"/>
  <c r="H417" i="2"/>
  <c r="F417" i="2"/>
  <c r="I416" i="2"/>
  <c r="H416" i="2"/>
  <c r="F416" i="2"/>
  <c r="I415" i="2"/>
  <c r="H415" i="2"/>
  <c r="F415" i="2"/>
  <c r="I414" i="2"/>
  <c r="H414" i="2"/>
  <c r="F414" i="2"/>
  <c r="I413" i="2"/>
  <c r="H413" i="2"/>
  <c r="F413" i="2"/>
  <c r="I412" i="2"/>
  <c r="H412" i="2"/>
  <c r="F412" i="2"/>
  <c r="I411" i="2"/>
  <c r="H411" i="2"/>
  <c r="F411" i="2"/>
  <c r="I410" i="2"/>
  <c r="H410" i="2"/>
  <c r="F410" i="2"/>
  <c r="I409" i="2"/>
  <c r="H409" i="2"/>
  <c r="F409" i="2"/>
  <c r="I408" i="2"/>
  <c r="H408" i="2"/>
  <c r="F408" i="2"/>
  <c r="I407" i="2"/>
  <c r="H407" i="2"/>
  <c r="F407" i="2"/>
  <c r="I406" i="2"/>
  <c r="H406" i="2"/>
  <c r="F406" i="2"/>
  <c r="I405" i="2"/>
  <c r="H405" i="2"/>
  <c r="F405" i="2"/>
  <c r="I404" i="2"/>
  <c r="H404" i="2"/>
  <c r="F404" i="2"/>
  <c r="I403" i="2"/>
  <c r="H403" i="2"/>
  <c r="F403" i="2"/>
  <c r="I402" i="2"/>
  <c r="H402" i="2"/>
  <c r="F402" i="2"/>
  <c r="I401" i="2"/>
  <c r="H401" i="2"/>
  <c r="F401" i="2"/>
  <c r="I400" i="2"/>
  <c r="H400" i="2"/>
  <c r="F400" i="2"/>
  <c r="I399" i="2"/>
  <c r="H399" i="2"/>
  <c r="F399" i="2"/>
  <c r="I398" i="2"/>
  <c r="H398" i="2"/>
  <c r="F398" i="2"/>
  <c r="I397" i="2"/>
  <c r="H397" i="2"/>
  <c r="F397" i="2"/>
  <c r="I396" i="2"/>
  <c r="H396" i="2"/>
  <c r="F396" i="2"/>
  <c r="I395" i="2"/>
  <c r="H395" i="2"/>
  <c r="F395" i="2"/>
  <c r="I394" i="2"/>
  <c r="H394" i="2"/>
  <c r="F394" i="2"/>
  <c r="I393" i="2"/>
  <c r="H393" i="2"/>
  <c r="F393" i="2"/>
  <c r="I392" i="2"/>
  <c r="H392" i="2"/>
  <c r="F392" i="2"/>
  <c r="I391" i="2"/>
  <c r="H391" i="2"/>
  <c r="F391" i="2"/>
  <c r="I390" i="2"/>
  <c r="H390" i="2"/>
  <c r="F390" i="2"/>
  <c r="I389" i="2"/>
  <c r="H389" i="2"/>
  <c r="F389" i="2"/>
  <c r="I388" i="2"/>
  <c r="H388" i="2"/>
  <c r="F388" i="2"/>
  <c r="I387" i="2"/>
  <c r="H387" i="2"/>
  <c r="F387" i="2"/>
  <c r="I386" i="2"/>
  <c r="H386" i="2"/>
  <c r="F386" i="2"/>
  <c r="I385" i="2"/>
  <c r="H385" i="2"/>
  <c r="F385" i="2"/>
  <c r="I384" i="2"/>
  <c r="H384" i="2"/>
  <c r="F384" i="2"/>
  <c r="I383" i="2"/>
  <c r="H383" i="2"/>
  <c r="F383" i="2"/>
  <c r="I382" i="2"/>
  <c r="H382" i="2"/>
  <c r="F382" i="2"/>
  <c r="I381" i="2"/>
  <c r="H381" i="2"/>
  <c r="F381" i="2"/>
  <c r="I380" i="2"/>
  <c r="H380" i="2"/>
  <c r="F380" i="2"/>
  <c r="J379" i="2"/>
  <c r="I379" i="2"/>
  <c r="H379" i="2"/>
  <c r="F379" i="2"/>
  <c r="I378" i="2"/>
  <c r="H378" i="2"/>
  <c r="F378" i="2"/>
  <c r="I377" i="2"/>
  <c r="H377" i="2"/>
  <c r="F377" i="2"/>
  <c r="I376" i="2"/>
  <c r="H376" i="2"/>
  <c r="F376" i="2"/>
  <c r="I375" i="2"/>
  <c r="H375" i="2"/>
  <c r="F375" i="2"/>
  <c r="I374" i="2"/>
  <c r="H374" i="2"/>
  <c r="F374" i="2"/>
  <c r="I373" i="2"/>
  <c r="H373" i="2"/>
  <c r="F373" i="2"/>
  <c r="I372" i="2"/>
  <c r="H372" i="2"/>
  <c r="F372" i="2"/>
  <c r="I371" i="2"/>
  <c r="H371" i="2"/>
  <c r="F371" i="2"/>
  <c r="I370" i="2"/>
  <c r="H370" i="2"/>
  <c r="F370" i="2"/>
  <c r="I369" i="2"/>
  <c r="H369" i="2"/>
  <c r="F369" i="2"/>
  <c r="I368" i="2"/>
  <c r="H368" i="2"/>
  <c r="F368" i="2"/>
  <c r="I367" i="2"/>
  <c r="H367" i="2"/>
  <c r="F367" i="2"/>
  <c r="I366" i="2"/>
  <c r="H366" i="2"/>
  <c r="F366" i="2"/>
  <c r="I365" i="2"/>
  <c r="H365" i="2"/>
  <c r="F365" i="2"/>
  <c r="I364" i="2"/>
  <c r="H364" i="2"/>
  <c r="F364" i="2"/>
  <c r="I363" i="2"/>
  <c r="H363" i="2"/>
  <c r="F363" i="2"/>
  <c r="I362" i="2"/>
  <c r="H362" i="2"/>
  <c r="F362" i="2"/>
  <c r="I361" i="2"/>
  <c r="H361" i="2"/>
  <c r="F361" i="2"/>
  <c r="I360" i="2"/>
  <c r="H360" i="2"/>
  <c r="F360" i="2"/>
  <c r="I359" i="2"/>
  <c r="H359" i="2"/>
  <c r="F359" i="2"/>
  <c r="I358" i="2"/>
  <c r="H358" i="2"/>
  <c r="F358" i="2"/>
  <c r="I357" i="2"/>
  <c r="H357" i="2"/>
  <c r="F357" i="2"/>
  <c r="I356" i="2"/>
  <c r="H356" i="2"/>
  <c r="F356" i="2"/>
  <c r="I355" i="2"/>
  <c r="H355" i="2"/>
  <c r="F355" i="2"/>
  <c r="I354" i="2"/>
  <c r="H354" i="2"/>
  <c r="F354" i="2"/>
  <c r="I353" i="2"/>
  <c r="H353" i="2"/>
  <c r="F353" i="2"/>
  <c r="I352" i="2"/>
  <c r="H352" i="2"/>
  <c r="F352" i="2"/>
  <c r="I351" i="2"/>
  <c r="H351" i="2"/>
  <c r="F351" i="2"/>
  <c r="I350" i="2"/>
  <c r="H350" i="2"/>
  <c r="F350" i="2"/>
  <c r="I349" i="2"/>
  <c r="H349" i="2"/>
  <c r="F349" i="2"/>
  <c r="I348" i="2"/>
  <c r="H348" i="2"/>
  <c r="F348" i="2"/>
  <c r="I347" i="2"/>
  <c r="H347" i="2"/>
  <c r="F347" i="2"/>
  <c r="I346" i="2"/>
  <c r="H346" i="2"/>
  <c r="F346" i="2"/>
  <c r="I345" i="2"/>
  <c r="H345" i="2"/>
  <c r="F345" i="2"/>
  <c r="I344" i="2"/>
  <c r="H344" i="2"/>
  <c r="F344" i="2"/>
  <c r="I343" i="2"/>
  <c r="H343" i="2"/>
  <c r="F343" i="2"/>
  <c r="I342" i="2"/>
  <c r="H342" i="2"/>
  <c r="F342" i="2"/>
  <c r="I341" i="2"/>
  <c r="H341" i="2"/>
  <c r="F341" i="2"/>
  <c r="I340" i="2"/>
  <c r="H340" i="2"/>
  <c r="F340" i="2"/>
  <c r="I339" i="2"/>
  <c r="H339" i="2"/>
  <c r="F339" i="2"/>
  <c r="I338" i="2"/>
  <c r="H338" i="2"/>
  <c r="F338" i="2"/>
  <c r="I337" i="2"/>
  <c r="H337" i="2"/>
  <c r="F337" i="2"/>
  <c r="I336" i="2"/>
  <c r="H336" i="2"/>
  <c r="F336" i="2"/>
  <c r="I335" i="2"/>
  <c r="H335" i="2"/>
  <c r="F335" i="2"/>
  <c r="I334" i="2"/>
  <c r="H334" i="2"/>
  <c r="F334" i="2"/>
  <c r="I333" i="2"/>
  <c r="H333" i="2"/>
  <c r="F333" i="2"/>
  <c r="I332" i="2"/>
  <c r="H332" i="2"/>
  <c r="F332" i="2"/>
  <c r="I331" i="2"/>
  <c r="H331" i="2"/>
  <c r="F331" i="2"/>
  <c r="I330" i="2"/>
  <c r="H330" i="2"/>
  <c r="F330" i="2"/>
  <c r="I329" i="2"/>
  <c r="H329" i="2"/>
  <c r="F329" i="2"/>
  <c r="I328" i="2"/>
  <c r="H328" i="2"/>
  <c r="F328" i="2"/>
  <c r="I327" i="2"/>
  <c r="H327" i="2"/>
  <c r="F327" i="2"/>
  <c r="I326" i="2"/>
  <c r="H326" i="2"/>
  <c r="F326" i="2"/>
  <c r="I325" i="2"/>
  <c r="H325" i="2"/>
  <c r="F325" i="2"/>
  <c r="I324" i="2"/>
  <c r="H324" i="2"/>
  <c r="F324" i="2"/>
  <c r="I323" i="2"/>
  <c r="H323" i="2"/>
  <c r="F323" i="2"/>
  <c r="I322" i="2"/>
  <c r="H322" i="2"/>
  <c r="F322" i="2"/>
  <c r="I321" i="2"/>
  <c r="H321" i="2"/>
  <c r="F321" i="2"/>
  <c r="I320" i="2"/>
  <c r="H320" i="2"/>
  <c r="F320" i="2"/>
  <c r="I319" i="2"/>
  <c r="H319" i="2"/>
  <c r="F319" i="2"/>
  <c r="I318" i="2"/>
  <c r="H318" i="2"/>
  <c r="F318" i="2"/>
  <c r="I317" i="2"/>
  <c r="H317" i="2"/>
  <c r="F317" i="2"/>
  <c r="I316" i="2"/>
  <c r="H316" i="2"/>
  <c r="F316" i="2"/>
  <c r="I315" i="2"/>
  <c r="H315" i="2"/>
  <c r="F315" i="2"/>
  <c r="I314" i="2"/>
  <c r="H314" i="2"/>
  <c r="F314" i="2"/>
  <c r="I313" i="2"/>
  <c r="H313" i="2"/>
  <c r="F313" i="2"/>
  <c r="I312" i="2"/>
  <c r="H312" i="2"/>
  <c r="F312" i="2"/>
  <c r="I311" i="2"/>
  <c r="H311" i="2"/>
  <c r="F311" i="2"/>
  <c r="I310" i="2"/>
  <c r="H310" i="2"/>
  <c r="F310" i="2"/>
  <c r="I309" i="2"/>
  <c r="H309" i="2"/>
  <c r="F309" i="2"/>
  <c r="I308" i="2"/>
  <c r="H308" i="2"/>
  <c r="F308" i="2"/>
  <c r="I307" i="2"/>
  <c r="H307" i="2"/>
  <c r="F307" i="2"/>
  <c r="I306" i="2"/>
  <c r="H306" i="2"/>
  <c r="F306" i="2"/>
  <c r="I305" i="2"/>
  <c r="H305" i="2"/>
  <c r="F305" i="2"/>
  <c r="I304" i="2"/>
  <c r="H304" i="2"/>
  <c r="F304" i="2"/>
  <c r="I303" i="2"/>
  <c r="H303" i="2"/>
  <c r="F303" i="2"/>
  <c r="I302" i="2"/>
  <c r="H302" i="2"/>
  <c r="F302" i="2"/>
  <c r="I301" i="2"/>
  <c r="H301" i="2"/>
  <c r="F301" i="2"/>
  <c r="I300" i="2"/>
  <c r="H300" i="2"/>
  <c r="F300" i="2"/>
  <c r="I299" i="2"/>
  <c r="H299" i="2"/>
  <c r="F299" i="2"/>
  <c r="I298" i="2"/>
  <c r="H298" i="2"/>
  <c r="F298" i="2"/>
  <c r="I297" i="2"/>
  <c r="H297" i="2"/>
  <c r="F297" i="2"/>
  <c r="I296" i="2"/>
  <c r="H296" i="2"/>
  <c r="F296" i="2"/>
  <c r="I295" i="2"/>
  <c r="H295" i="2"/>
  <c r="F295" i="2"/>
  <c r="I294" i="2"/>
  <c r="H294" i="2"/>
  <c r="F294" i="2"/>
  <c r="I293" i="2"/>
  <c r="H293" i="2"/>
  <c r="F293" i="2"/>
  <c r="I292" i="2"/>
  <c r="H292" i="2"/>
  <c r="F292" i="2"/>
  <c r="I291" i="2"/>
  <c r="H291" i="2"/>
  <c r="F291" i="2"/>
  <c r="I290" i="2"/>
  <c r="H290" i="2"/>
  <c r="F290" i="2"/>
  <c r="I289" i="2"/>
  <c r="H289" i="2"/>
  <c r="F289" i="2"/>
  <c r="I288" i="2"/>
  <c r="H288" i="2"/>
  <c r="F288" i="2"/>
  <c r="I287" i="2"/>
  <c r="H287" i="2"/>
  <c r="F287" i="2"/>
  <c r="I286" i="2"/>
  <c r="H286" i="2"/>
  <c r="F286" i="2"/>
  <c r="I285" i="2"/>
  <c r="H285" i="2"/>
  <c r="F285" i="2"/>
  <c r="I284" i="2"/>
  <c r="H284" i="2"/>
  <c r="F284" i="2"/>
  <c r="I283" i="2"/>
  <c r="H283" i="2"/>
  <c r="F283" i="2"/>
  <c r="I282" i="2"/>
  <c r="H282" i="2"/>
  <c r="F282" i="2"/>
  <c r="I281" i="2"/>
  <c r="H281" i="2"/>
  <c r="F281" i="2"/>
  <c r="I280" i="2"/>
  <c r="H280" i="2"/>
  <c r="F280" i="2"/>
  <c r="I279" i="2"/>
  <c r="H279" i="2"/>
  <c r="F279" i="2"/>
  <c r="I278" i="2"/>
  <c r="H278" i="2"/>
  <c r="F278" i="2"/>
  <c r="I277" i="2"/>
  <c r="H277" i="2"/>
  <c r="F277" i="2"/>
  <c r="I276" i="2"/>
  <c r="H276" i="2"/>
  <c r="F276" i="2"/>
  <c r="I275" i="2"/>
  <c r="H275" i="2"/>
  <c r="F275" i="2"/>
  <c r="I274" i="2"/>
  <c r="H274" i="2"/>
  <c r="F274" i="2"/>
  <c r="I273" i="2"/>
  <c r="H273" i="2"/>
  <c r="F273" i="2"/>
  <c r="I272" i="2"/>
  <c r="H272" i="2"/>
  <c r="F272" i="2"/>
  <c r="I271" i="2"/>
  <c r="H271" i="2"/>
  <c r="F271" i="2"/>
  <c r="I270" i="2"/>
  <c r="H270" i="2"/>
  <c r="F270" i="2"/>
  <c r="I269" i="2"/>
  <c r="H269" i="2"/>
  <c r="F269" i="2"/>
  <c r="I268" i="2"/>
  <c r="H268" i="2"/>
  <c r="F268" i="2"/>
  <c r="I267" i="2"/>
  <c r="H267" i="2"/>
  <c r="F267" i="2"/>
  <c r="I266" i="2"/>
  <c r="H266" i="2"/>
  <c r="F266" i="2"/>
  <c r="I265" i="2"/>
  <c r="H265" i="2"/>
  <c r="F265" i="2"/>
  <c r="I264" i="2"/>
  <c r="H264" i="2"/>
  <c r="F264" i="2"/>
  <c r="I263" i="2"/>
  <c r="H263" i="2"/>
  <c r="F263" i="2"/>
  <c r="I262" i="2"/>
  <c r="H262" i="2"/>
  <c r="F262" i="2"/>
  <c r="I261" i="2"/>
  <c r="H261" i="2"/>
  <c r="F261" i="2"/>
  <c r="I260" i="2"/>
  <c r="H260" i="2"/>
  <c r="F260" i="2"/>
  <c r="I259" i="2"/>
  <c r="H259" i="2"/>
  <c r="F259" i="2"/>
  <c r="I258" i="2"/>
  <c r="H258" i="2"/>
  <c r="F258" i="2"/>
  <c r="I257" i="2"/>
  <c r="H257" i="2"/>
  <c r="F257" i="2"/>
  <c r="I256" i="2"/>
  <c r="H256" i="2"/>
  <c r="F256" i="2"/>
  <c r="I255" i="2"/>
  <c r="H255" i="2"/>
  <c r="F255" i="2"/>
  <c r="I254" i="2"/>
  <c r="H254" i="2"/>
  <c r="F254" i="2"/>
  <c r="I253" i="2"/>
  <c r="H253" i="2"/>
  <c r="F253" i="2"/>
  <c r="I252" i="2"/>
  <c r="H252" i="2"/>
  <c r="F252" i="2"/>
  <c r="I251" i="2"/>
  <c r="H251" i="2"/>
  <c r="F251" i="2"/>
  <c r="I250" i="2"/>
  <c r="F250" i="2"/>
  <c r="I249" i="2"/>
  <c r="H249" i="2"/>
  <c r="F249" i="2"/>
  <c r="I248" i="2"/>
  <c r="H248" i="2"/>
  <c r="F248" i="2"/>
  <c r="I247" i="2"/>
  <c r="H247" i="2"/>
  <c r="F247" i="2"/>
  <c r="I246" i="2"/>
  <c r="H246" i="2"/>
  <c r="F246" i="2"/>
  <c r="I245" i="2"/>
  <c r="H245" i="2"/>
  <c r="F245" i="2"/>
  <c r="I244" i="2"/>
  <c r="H244" i="2"/>
  <c r="F244" i="2"/>
  <c r="I243" i="2"/>
  <c r="H243" i="2"/>
  <c r="F243" i="2"/>
  <c r="I242" i="2"/>
  <c r="H242" i="2"/>
  <c r="F242" i="2"/>
  <c r="I241" i="2"/>
  <c r="H241" i="2"/>
  <c r="F241" i="2"/>
  <c r="I240" i="2"/>
  <c r="H240" i="2"/>
  <c r="F240" i="2"/>
  <c r="I239" i="2"/>
  <c r="H239" i="2"/>
  <c r="F239" i="2"/>
  <c r="I238" i="2"/>
  <c r="H238" i="2"/>
  <c r="F238" i="2"/>
  <c r="I237" i="2"/>
  <c r="H237" i="2"/>
  <c r="F237" i="2"/>
  <c r="I236" i="2"/>
  <c r="H236" i="2"/>
  <c r="F236" i="2"/>
  <c r="I235" i="2"/>
  <c r="H235" i="2"/>
  <c r="F235" i="2"/>
  <c r="I234" i="2"/>
  <c r="H234" i="2"/>
  <c r="F234" i="2"/>
  <c r="I233" i="2"/>
  <c r="H233" i="2"/>
  <c r="F233" i="2"/>
  <c r="I232" i="2"/>
  <c r="H232" i="2"/>
  <c r="F232" i="2"/>
  <c r="I231" i="2"/>
  <c r="H231" i="2"/>
  <c r="F231" i="2"/>
  <c r="I230" i="2"/>
  <c r="H230" i="2"/>
  <c r="F230" i="2"/>
  <c r="I229" i="2"/>
  <c r="H229" i="2"/>
  <c r="F229" i="2"/>
  <c r="I228" i="2"/>
  <c r="H228" i="2"/>
  <c r="F228" i="2"/>
  <c r="I227" i="2"/>
  <c r="H227" i="2"/>
  <c r="F227" i="2"/>
  <c r="I226" i="2"/>
  <c r="H226" i="2"/>
  <c r="F226" i="2"/>
  <c r="I225" i="2"/>
  <c r="H225" i="2"/>
  <c r="F225" i="2"/>
  <c r="I224" i="2"/>
  <c r="H224" i="2"/>
  <c r="F224" i="2"/>
  <c r="I223" i="2"/>
  <c r="H223" i="2"/>
  <c r="F223" i="2"/>
  <c r="I222" i="2"/>
  <c r="H222" i="2"/>
  <c r="F222" i="2"/>
  <c r="I221" i="2"/>
  <c r="H221" i="2"/>
  <c r="F221" i="2"/>
  <c r="I220" i="2"/>
  <c r="H220" i="2"/>
  <c r="F220" i="2"/>
  <c r="I219" i="2"/>
  <c r="H219" i="2"/>
  <c r="F219" i="2"/>
  <c r="I218" i="2"/>
  <c r="H218" i="2"/>
  <c r="F218" i="2"/>
  <c r="I217" i="2"/>
  <c r="H217" i="2"/>
  <c r="F217" i="2"/>
  <c r="I216" i="2"/>
  <c r="H216" i="2"/>
  <c r="F216" i="2"/>
  <c r="I215" i="2"/>
  <c r="H215" i="2"/>
  <c r="F215" i="2"/>
  <c r="I214" i="2"/>
  <c r="H214" i="2"/>
  <c r="F214" i="2"/>
  <c r="I213" i="2"/>
  <c r="H213" i="2"/>
  <c r="F213" i="2"/>
  <c r="I212" i="2"/>
  <c r="H212" i="2"/>
  <c r="F212" i="2"/>
  <c r="I211" i="2"/>
  <c r="H211" i="2"/>
  <c r="F211" i="2"/>
  <c r="I210" i="2"/>
  <c r="H210" i="2"/>
  <c r="F210" i="2"/>
  <c r="I209" i="2"/>
  <c r="H209" i="2"/>
  <c r="F209" i="2"/>
  <c r="I208" i="2"/>
  <c r="H208" i="2"/>
  <c r="F208" i="2"/>
  <c r="I207" i="2"/>
  <c r="H207" i="2"/>
  <c r="F207" i="2"/>
  <c r="I206" i="2"/>
  <c r="H206" i="2"/>
  <c r="F206" i="2"/>
  <c r="I205" i="2"/>
  <c r="H205" i="2"/>
  <c r="F205" i="2"/>
  <c r="I204" i="2"/>
  <c r="H204" i="2"/>
  <c r="F204" i="2"/>
  <c r="I203" i="2"/>
  <c r="H203" i="2"/>
  <c r="F203" i="2"/>
  <c r="I202" i="2"/>
  <c r="H202" i="2"/>
  <c r="F202" i="2"/>
  <c r="I201" i="2"/>
  <c r="H201" i="2"/>
  <c r="F201" i="2"/>
  <c r="I200" i="2"/>
  <c r="H200" i="2"/>
  <c r="F200" i="2"/>
  <c r="I199" i="2"/>
  <c r="H199" i="2"/>
  <c r="F199" i="2"/>
  <c r="I198" i="2"/>
  <c r="H198" i="2"/>
  <c r="F198" i="2"/>
  <c r="I197" i="2"/>
  <c r="H197" i="2"/>
  <c r="F197" i="2"/>
  <c r="I196" i="2"/>
  <c r="H196" i="2"/>
  <c r="F196" i="2"/>
  <c r="I195" i="2"/>
  <c r="H195" i="2"/>
  <c r="F195" i="2"/>
  <c r="I194" i="2"/>
  <c r="H194" i="2"/>
  <c r="F194" i="2"/>
  <c r="I193" i="2"/>
  <c r="H193" i="2"/>
  <c r="F193" i="2"/>
  <c r="I192" i="2"/>
  <c r="H192" i="2"/>
  <c r="F192" i="2"/>
  <c r="I191" i="2"/>
  <c r="H191" i="2"/>
  <c r="F191" i="2"/>
  <c r="I190" i="2"/>
  <c r="H190" i="2"/>
  <c r="F190" i="2"/>
  <c r="I189" i="2"/>
  <c r="H189" i="2"/>
  <c r="F189" i="2"/>
  <c r="I188" i="2"/>
  <c r="H188" i="2"/>
  <c r="F188" i="2"/>
  <c r="I187" i="2"/>
  <c r="H187" i="2"/>
  <c r="F187" i="2"/>
  <c r="I186" i="2"/>
  <c r="H186" i="2"/>
  <c r="F186" i="2"/>
  <c r="I185" i="2"/>
  <c r="H185" i="2"/>
  <c r="F185" i="2"/>
  <c r="I184" i="2"/>
  <c r="H184" i="2"/>
  <c r="F184" i="2"/>
  <c r="I183" i="2"/>
  <c r="H183" i="2"/>
  <c r="F183" i="2"/>
  <c r="I182" i="2"/>
  <c r="H182" i="2"/>
  <c r="F182" i="2"/>
  <c r="I181" i="2"/>
  <c r="H181" i="2"/>
  <c r="F181" i="2"/>
  <c r="I180" i="2"/>
  <c r="H180" i="2"/>
  <c r="F180" i="2"/>
  <c r="I179" i="2"/>
  <c r="H179" i="2"/>
  <c r="F179" i="2"/>
  <c r="I178" i="2"/>
  <c r="H178" i="2"/>
  <c r="F178" i="2"/>
  <c r="I177" i="2"/>
  <c r="H177" i="2"/>
  <c r="F177" i="2"/>
  <c r="I176" i="2"/>
  <c r="H176" i="2"/>
  <c r="F176" i="2"/>
  <c r="I175" i="2"/>
  <c r="H175" i="2"/>
  <c r="F175" i="2"/>
  <c r="I174" i="2"/>
  <c r="H174" i="2"/>
  <c r="F174" i="2"/>
  <c r="I173" i="2"/>
  <c r="H173" i="2"/>
  <c r="F173" i="2"/>
  <c r="I172" i="2"/>
  <c r="H172" i="2"/>
  <c r="F172" i="2"/>
  <c r="I171" i="2"/>
  <c r="H171" i="2"/>
  <c r="F171" i="2"/>
  <c r="I170" i="2"/>
  <c r="H170" i="2"/>
  <c r="F170" i="2"/>
  <c r="I169" i="2"/>
  <c r="H169" i="2"/>
  <c r="F169" i="2"/>
  <c r="I168" i="2"/>
  <c r="H168" i="2"/>
  <c r="F168" i="2"/>
  <c r="I167" i="2"/>
  <c r="H167" i="2"/>
  <c r="F167" i="2"/>
  <c r="I166" i="2"/>
  <c r="H166" i="2"/>
  <c r="F166" i="2"/>
  <c r="I165" i="2"/>
  <c r="H165" i="2"/>
  <c r="F165" i="2"/>
  <c r="I164" i="2"/>
  <c r="H164" i="2"/>
  <c r="F164" i="2"/>
  <c r="I163" i="2"/>
  <c r="H163" i="2"/>
  <c r="F163" i="2"/>
  <c r="I162" i="2"/>
  <c r="H162" i="2"/>
  <c r="F162" i="2"/>
  <c r="I161" i="2"/>
  <c r="H161" i="2"/>
  <c r="F161" i="2"/>
  <c r="H160" i="2"/>
  <c r="F160" i="2"/>
  <c r="I159" i="2"/>
  <c r="H159" i="2"/>
  <c r="F159" i="2"/>
  <c r="I158" i="2"/>
  <c r="H158" i="2"/>
  <c r="F158" i="2"/>
  <c r="I157" i="2"/>
  <c r="H157" i="2"/>
  <c r="F157" i="2"/>
  <c r="I156" i="2"/>
  <c r="H156" i="2"/>
  <c r="F156" i="2"/>
  <c r="I155" i="2"/>
  <c r="H155" i="2"/>
  <c r="F155" i="2"/>
  <c r="I154" i="2"/>
  <c r="H154" i="2"/>
  <c r="F154" i="2"/>
  <c r="I153" i="2"/>
  <c r="H153" i="2"/>
  <c r="F153" i="2"/>
  <c r="I152" i="2"/>
  <c r="H152" i="2"/>
  <c r="F152" i="2"/>
  <c r="I151" i="2"/>
  <c r="H151" i="2"/>
  <c r="F151" i="2"/>
  <c r="I150" i="2"/>
  <c r="H150" i="2"/>
  <c r="F150" i="2"/>
  <c r="I149" i="2"/>
  <c r="H149" i="2"/>
  <c r="F149" i="2"/>
  <c r="I148" i="2"/>
  <c r="H148" i="2"/>
  <c r="F148" i="2"/>
  <c r="I147" i="2"/>
  <c r="H147" i="2"/>
  <c r="F147" i="2"/>
  <c r="I146" i="2"/>
  <c r="H146" i="2"/>
  <c r="F146" i="2"/>
  <c r="I145" i="2"/>
  <c r="H145" i="2"/>
  <c r="F145" i="2"/>
  <c r="I144" i="2"/>
  <c r="H144" i="2"/>
  <c r="F144" i="2"/>
  <c r="I143" i="2"/>
  <c r="H143" i="2"/>
  <c r="F143" i="2"/>
  <c r="I142" i="2"/>
  <c r="H142" i="2"/>
  <c r="F142" i="2"/>
  <c r="H141" i="2"/>
  <c r="F141" i="2"/>
  <c r="I140" i="2"/>
  <c r="H140" i="2"/>
  <c r="F140" i="2"/>
  <c r="I139" i="2"/>
  <c r="H139" i="2"/>
  <c r="F139" i="2"/>
  <c r="I138" i="2"/>
  <c r="H138" i="2"/>
  <c r="F138" i="2"/>
  <c r="I137" i="2"/>
  <c r="H137" i="2"/>
  <c r="F137" i="2"/>
  <c r="I136" i="2"/>
  <c r="H136" i="2"/>
  <c r="F136" i="2"/>
  <c r="I135" i="2"/>
  <c r="H135" i="2"/>
  <c r="F135" i="2"/>
  <c r="I134" i="2"/>
  <c r="H134" i="2"/>
  <c r="F134" i="2"/>
  <c r="I133" i="2"/>
  <c r="H133" i="2"/>
  <c r="F133" i="2"/>
  <c r="I132" i="2"/>
  <c r="H132" i="2"/>
  <c r="F132" i="2"/>
  <c r="I131" i="2"/>
  <c r="H131" i="2"/>
  <c r="F131" i="2"/>
  <c r="I130" i="2"/>
  <c r="H130" i="2"/>
  <c r="F130" i="2"/>
  <c r="I129" i="2"/>
  <c r="H129" i="2"/>
  <c r="F129" i="2"/>
  <c r="I128" i="2"/>
  <c r="H128" i="2"/>
  <c r="F128" i="2"/>
  <c r="I127" i="2"/>
  <c r="H127" i="2"/>
  <c r="F127" i="2"/>
  <c r="I126" i="2"/>
  <c r="H126" i="2"/>
  <c r="F126" i="2"/>
  <c r="I125" i="2"/>
  <c r="H125" i="2"/>
  <c r="F125" i="2"/>
  <c r="I124" i="2"/>
  <c r="H124" i="2"/>
  <c r="F124" i="2"/>
  <c r="I123" i="2"/>
  <c r="H123" i="2"/>
  <c r="F123" i="2"/>
  <c r="H122" i="2"/>
  <c r="F122" i="2"/>
  <c r="I121" i="2"/>
  <c r="H121" i="2"/>
  <c r="F121" i="2"/>
  <c r="I120" i="2"/>
  <c r="H120" i="2"/>
  <c r="F120" i="2"/>
  <c r="I119" i="2"/>
  <c r="H119" i="2"/>
  <c r="F119" i="2"/>
  <c r="I118" i="2"/>
  <c r="H118" i="2"/>
  <c r="F118" i="2"/>
  <c r="I117" i="2"/>
  <c r="H117" i="2"/>
  <c r="F117" i="2"/>
  <c r="I116" i="2"/>
  <c r="H116" i="2"/>
  <c r="F116" i="2"/>
  <c r="I115" i="2"/>
  <c r="H115" i="2"/>
  <c r="F115" i="2"/>
  <c r="I114" i="2"/>
  <c r="H114" i="2"/>
  <c r="F114" i="2"/>
  <c r="I113" i="2"/>
  <c r="H113" i="2"/>
  <c r="F113" i="2"/>
  <c r="I112" i="2"/>
  <c r="H112" i="2"/>
  <c r="F112" i="2"/>
  <c r="I111" i="2"/>
  <c r="H111" i="2"/>
  <c r="F111" i="2"/>
  <c r="I110" i="2"/>
  <c r="H110" i="2"/>
  <c r="F110" i="2"/>
  <c r="I109" i="2"/>
  <c r="H109" i="2"/>
  <c r="F109" i="2"/>
  <c r="I108" i="2"/>
  <c r="H108" i="2"/>
  <c r="F108" i="2"/>
  <c r="I107" i="2"/>
  <c r="H107" i="2"/>
  <c r="F107" i="2"/>
  <c r="I106" i="2"/>
  <c r="H106" i="2"/>
  <c r="F106" i="2"/>
  <c r="I105" i="2"/>
  <c r="H105" i="2"/>
  <c r="F105" i="2"/>
  <c r="I104" i="2"/>
  <c r="H104" i="2"/>
  <c r="F104" i="2"/>
  <c r="I103" i="2"/>
  <c r="H103" i="2"/>
  <c r="F103" i="2"/>
  <c r="I102" i="2"/>
  <c r="H102" i="2"/>
  <c r="F102" i="2"/>
  <c r="I101" i="2"/>
  <c r="H101" i="2"/>
  <c r="F101" i="2"/>
  <c r="I100" i="2"/>
  <c r="H100" i="2"/>
  <c r="F100" i="2"/>
  <c r="I99" i="2"/>
  <c r="H99" i="2"/>
  <c r="F99" i="2"/>
  <c r="I98" i="2"/>
  <c r="H98" i="2"/>
  <c r="F98" i="2"/>
  <c r="I97" i="2"/>
  <c r="H97" i="2"/>
  <c r="F97" i="2"/>
  <c r="I96" i="2"/>
  <c r="H96" i="2"/>
  <c r="F96" i="2"/>
  <c r="I95" i="2"/>
  <c r="H95" i="2"/>
  <c r="F95" i="2"/>
  <c r="I94" i="2"/>
  <c r="H94" i="2"/>
  <c r="F94" i="2"/>
  <c r="I93" i="2"/>
  <c r="H93" i="2"/>
  <c r="F93" i="2"/>
  <c r="I92" i="2"/>
  <c r="H92" i="2"/>
  <c r="F92" i="2"/>
  <c r="I91" i="2"/>
  <c r="H91" i="2"/>
  <c r="F91" i="2"/>
  <c r="I90" i="2"/>
  <c r="H90" i="2"/>
  <c r="F90" i="2"/>
  <c r="I89" i="2"/>
  <c r="H89" i="2"/>
  <c r="F89" i="2"/>
  <c r="I88" i="2"/>
  <c r="H88" i="2"/>
  <c r="F88" i="2"/>
  <c r="I87" i="2"/>
  <c r="H87" i="2"/>
  <c r="F87" i="2"/>
  <c r="I86" i="2"/>
  <c r="H86" i="2"/>
  <c r="F86" i="2"/>
  <c r="I85" i="2"/>
  <c r="H85" i="2"/>
  <c r="F85" i="2"/>
  <c r="I84" i="2"/>
  <c r="H84" i="2"/>
  <c r="F84" i="2"/>
  <c r="I83" i="2"/>
  <c r="H83" i="2"/>
  <c r="F83" i="2"/>
  <c r="I82" i="2"/>
  <c r="H82" i="2"/>
  <c r="F82" i="2"/>
  <c r="I81" i="2"/>
  <c r="H81" i="2"/>
  <c r="F81" i="2"/>
  <c r="I80" i="2"/>
  <c r="H80" i="2"/>
  <c r="F80" i="2"/>
  <c r="I79" i="2"/>
  <c r="H79" i="2"/>
  <c r="F79" i="2"/>
  <c r="I78" i="2"/>
  <c r="H78" i="2"/>
  <c r="F78" i="2"/>
  <c r="I77" i="2"/>
  <c r="H77" i="2"/>
  <c r="F77" i="2"/>
  <c r="I76" i="2"/>
  <c r="H76" i="2"/>
  <c r="F76" i="2"/>
  <c r="I75" i="2"/>
  <c r="H75" i="2"/>
  <c r="F75" i="2"/>
  <c r="I74" i="2"/>
  <c r="H74" i="2"/>
  <c r="F74" i="2"/>
  <c r="I73" i="2"/>
  <c r="H73" i="2"/>
  <c r="F73" i="2"/>
  <c r="I72" i="2"/>
  <c r="H72" i="2"/>
  <c r="F72" i="2"/>
  <c r="I71" i="2"/>
  <c r="H71" i="2"/>
  <c r="F71" i="2"/>
  <c r="I70" i="2"/>
  <c r="H70" i="2"/>
  <c r="F70" i="2"/>
  <c r="I69" i="2"/>
  <c r="H69" i="2"/>
  <c r="F69" i="2"/>
  <c r="I68" i="2"/>
  <c r="H68" i="2"/>
  <c r="F68" i="2"/>
  <c r="I67" i="2"/>
  <c r="H67" i="2"/>
  <c r="F67" i="2"/>
  <c r="I66" i="2"/>
  <c r="H66" i="2"/>
  <c r="F66" i="2"/>
  <c r="I65" i="2"/>
  <c r="H65" i="2"/>
  <c r="F65" i="2"/>
  <c r="I64" i="2"/>
  <c r="H64" i="2"/>
  <c r="F64" i="2"/>
  <c r="I63" i="2"/>
  <c r="H63" i="2"/>
  <c r="F63" i="2"/>
  <c r="I62" i="2"/>
  <c r="H62" i="2"/>
  <c r="F62" i="2"/>
  <c r="I61" i="2"/>
  <c r="H61" i="2"/>
  <c r="F61" i="2"/>
  <c r="I60" i="2"/>
  <c r="H60" i="2"/>
  <c r="F60" i="2"/>
  <c r="I59" i="2"/>
  <c r="H59" i="2"/>
  <c r="F59" i="2"/>
  <c r="I58" i="2"/>
  <c r="H58" i="2"/>
  <c r="F58" i="2"/>
  <c r="I57" i="2"/>
  <c r="H57" i="2"/>
  <c r="F57" i="2"/>
  <c r="I56" i="2"/>
  <c r="H56" i="2"/>
  <c r="F56" i="2"/>
  <c r="I55" i="2"/>
  <c r="H55" i="2"/>
  <c r="F55" i="2"/>
  <c r="I54" i="2"/>
  <c r="H54" i="2"/>
  <c r="F54" i="2"/>
  <c r="I53" i="2"/>
  <c r="H53" i="2"/>
  <c r="F53" i="2"/>
  <c r="I52" i="2"/>
  <c r="H52" i="2"/>
  <c r="F52" i="2"/>
  <c r="I51" i="2"/>
  <c r="H51" i="2"/>
  <c r="F51" i="2"/>
  <c r="I50" i="2"/>
  <c r="H50" i="2"/>
  <c r="F50" i="2"/>
  <c r="I49" i="2"/>
  <c r="H49" i="2"/>
  <c r="F49" i="2"/>
  <c r="I48" i="2"/>
  <c r="H48" i="2"/>
  <c r="F48" i="2"/>
  <c r="I47" i="2"/>
  <c r="H47" i="2"/>
  <c r="F47" i="2"/>
  <c r="I46" i="2"/>
  <c r="H46" i="2"/>
  <c r="F46" i="2"/>
  <c r="I45" i="2"/>
  <c r="H45" i="2"/>
  <c r="F45" i="2"/>
  <c r="I44" i="2"/>
  <c r="H44" i="2"/>
  <c r="F44" i="2"/>
  <c r="I43" i="2"/>
  <c r="H43" i="2"/>
  <c r="F43" i="2"/>
  <c r="I42" i="2"/>
  <c r="H42" i="2"/>
  <c r="F42" i="2"/>
  <c r="I41" i="2"/>
  <c r="H41" i="2"/>
  <c r="F41" i="2"/>
  <c r="I40" i="2"/>
  <c r="H40" i="2"/>
  <c r="F40" i="2"/>
  <c r="I39" i="2"/>
  <c r="H39" i="2"/>
  <c r="F39" i="2"/>
  <c r="I38" i="2"/>
  <c r="H38" i="2"/>
  <c r="F38" i="2"/>
  <c r="I37" i="2"/>
  <c r="H37" i="2"/>
  <c r="F37" i="2"/>
  <c r="I36" i="2"/>
  <c r="H36" i="2"/>
  <c r="F36" i="2"/>
  <c r="I35" i="2"/>
  <c r="H35" i="2"/>
  <c r="F35" i="2"/>
  <c r="I34" i="2"/>
  <c r="H34" i="2"/>
  <c r="F34" i="2"/>
  <c r="I33" i="2"/>
  <c r="H33" i="2"/>
  <c r="F33" i="2"/>
  <c r="I32" i="2"/>
  <c r="H32" i="2"/>
  <c r="F32" i="2"/>
  <c r="I31" i="2"/>
  <c r="H31" i="2"/>
  <c r="F31" i="2"/>
  <c r="I30" i="2"/>
  <c r="H30" i="2"/>
  <c r="F30" i="2"/>
  <c r="I29" i="2"/>
  <c r="H29" i="2"/>
  <c r="F29" i="2"/>
  <c r="I28" i="2"/>
  <c r="H28" i="2"/>
  <c r="F28" i="2"/>
  <c r="I27" i="2"/>
  <c r="H27" i="2"/>
  <c r="F27" i="2"/>
  <c r="I26" i="2"/>
  <c r="H26" i="2"/>
  <c r="F26" i="2"/>
  <c r="I25" i="2"/>
  <c r="H25" i="2"/>
  <c r="F25" i="2"/>
  <c r="I24" i="2"/>
  <c r="H24" i="2"/>
  <c r="F24" i="2"/>
  <c r="I23" i="2"/>
  <c r="H23" i="2"/>
  <c r="F23" i="2"/>
  <c r="I22" i="2"/>
  <c r="H22" i="2"/>
  <c r="F22" i="2"/>
  <c r="I21" i="2"/>
  <c r="H21" i="2"/>
  <c r="F21" i="2"/>
  <c r="I20" i="2"/>
  <c r="H20" i="2"/>
  <c r="F20" i="2"/>
  <c r="I19" i="2"/>
  <c r="H19" i="2"/>
  <c r="F19" i="2"/>
  <c r="I18" i="2"/>
  <c r="H18" i="2"/>
  <c r="F18" i="2"/>
  <c r="I17" i="2"/>
  <c r="H17" i="2"/>
  <c r="F17" i="2"/>
  <c r="I16" i="2"/>
  <c r="H16" i="2"/>
  <c r="F16" i="2"/>
  <c r="I15" i="2"/>
  <c r="H15" i="2"/>
  <c r="F15" i="2"/>
  <c r="I14" i="2"/>
  <c r="H14" i="2"/>
  <c r="F14" i="2"/>
  <c r="I13" i="2"/>
  <c r="H13" i="2"/>
  <c r="F13" i="2"/>
  <c r="I12" i="2"/>
  <c r="H12" i="2"/>
  <c r="F12" i="2"/>
  <c r="I11" i="2"/>
  <c r="H11" i="2"/>
  <c r="F11" i="2"/>
  <c r="I10" i="2"/>
  <c r="H10" i="2"/>
  <c r="F10" i="2"/>
  <c r="I9" i="2"/>
  <c r="H9" i="2"/>
  <c r="F9" i="2"/>
  <c r="I8" i="2"/>
  <c r="H8" i="2"/>
  <c r="F8" i="2"/>
  <c r="I7" i="2"/>
  <c r="H7" i="2"/>
  <c r="F7" i="2"/>
  <c r="H6" i="2"/>
  <c r="F6" i="2"/>
  <c r="I5" i="2"/>
  <c r="H5" i="2"/>
  <c r="F5" i="2"/>
  <c r="I4" i="2"/>
  <c r="H4" i="2"/>
  <c r="F4" i="2"/>
  <c r="I3" i="2"/>
  <c r="H3" i="2"/>
  <c r="F3" i="2"/>
  <c r="I2" i="2"/>
  <c r="H2" i="2"/>
  <c r="F2" i="2"/>
  <c r="G703" i="11"/>
  <c r="E703" i="11"/>
  <c r="G702" i="11"/>
  <c r="E702" i="11"/>
  <c r="I701" i="11"/>
  <c r="J701" i="11" s="1"/>
  <c r="H701" i="11"/>
  <c r="F701" i="11"/>
  <c r="I700" i="11"/>
  <c r="J700" i="11" s="1"/>
  <c r="H700" i="11"/>
  <c r="F700" i="11"/>
  <c r="I699" i="11"/>
  <c r="J699" i="11" s="1"/>
  <c r="H699" i="11"/>
  <c r="F699" i="11"/>
  <c r="I698" i="11"/>
  <c r="J698" i="11" s="1"/>
  <c r="H698" i="11"/>
  <c r="F698" i="11"/>
  <c r="I697" i="11"/>
  <c r="J697" i="11" s="1"/>
  <c r="H697" i="11"/>
  <c r="F697" i="11"/>
  <c r="I696" i="11"/>
  <c r="J696" i="11" s="1"/>
  <c r="H696" i="11"/>
  <c r="F696" i="11"/>
  <c r="I695" i="11"/>
  <c r="J695" i="11" s="1"/>
  <c r="H695" i="11"/>
  <c r="F695" i="11"/>
  <c r="I694" i="11"/>
  <c r="J694" i="11" s="1"/>
  <c r="H694" i="11"/>
  <c r="F694" i="11"/>
  <c r="I693" i="11"/>
  <c r="J693" i="11" s="1"/>
  <c r="H693" i="11"/>
  <c r="F693" i="11"/>
  <c r="I692" i="11"/>
  <c r="J692" i="11" s="1"/>
  <c r="H692" i="11"/>
  <c r="F692" i="11"/>
  <c r="I691" i="11"/>
  <c r="J691" i="11" s="1"/>
  <c r="H691" i="11"/>
  <c r="F691" i="11"/>
  <c r="I690" i="11"/>
  <c r="J690" i="11" s="1"/>
  <c r="H690" i="11"/>
  <c r="F690" i="11"/>
  <c r="I689" i="11"/>
  <c r="J689" i="11" s="1"/>
  <c r="H689" i="11"/>
  <c r="F689" i="11"/>
  <c r="I688" i="11"/>
  <c r="J688" i="11" s="1"/>
  <c r="H688" i="11"/>
  <c r="F688" i="11"/>
  <c r="I687" i="11"/>
  <c r="J687" i="11" s="1"/>
  <c r="H687" i="11"/>
  <c r="F687" i="11"/>
  <c r="I686" i="11"/>
  <c r="J686" i="11" s="1"/>
  <c r="H686" i="11"/>
  <c r="F686" i="11"/>
  <c r="I685" i="11"/>
  <c r="J685" i="11" s="1"/>
  <c r="H685" i="11"/>
  <c r="F685" i="11"/>
  <c r="I684" i="11"/>
  <c r="J684" i="11" s="1"/>
  <c r="H684" i="11"/>
  <c r="F684" i="11"/>
  <c r="I683" i="11"/>
  <c r="J683" i="11" s="1"/>
  <c r="H683" i="11"/>
  <c r="F683" i="11"/>
  <c r="I682" i="11"/>
  <c r="J682" i="11" s="1"/>
  <c r="H682" i="11"/>
  <c r="F682" i="11"/>
  <c r="I681" i="11"/>
  <c r="J681" i="11" s="1"/>
  <c r="H681" i="11"/>
  <c r="F681" i="11"/>
  <c r="I680" i="11"/>
  <c r="J680" i="11" s="1"/>
  <c r="H680" i="11"/>
  <c r="F680" i="11"/>
  <c r="I679" i="11"/>
  <c r="J679" i="11" s="1"/>
  <c r="H679" i="11"/>
  <c r="F679" i="11"/>
  <c r="I678" i="11"/>
  <c r="J678" i="11" s="1"/>
  <c r="H678" i="11"/>
  <c r="F678" i="11"/>
  <c r="I677" i="11"/>
  <c r="J677" i="11" s="1"/>
  <c r="H677" i="11"/>
  <c r="F677" i="11"/>
  <c r="I676" i="11"/>
  <c r="J676" i="11" s="1"/>
  <c r="H676" i="11"/>
  <c r="F676" i="11"/>
  <c r="I675" i="11"/>
  <c r="J675" i="11" s="1"/>
  <c r="H675" i="11"/>
  <c r="F675" i="11"/>
  <c r="I674" i="11"/>
  <c r="J674" i="11" s="1"/>
  <c r="H674" i="11"/>
  <c r="F674" i="11"/>
  <c r="I673" i="11"/>
  <c r="J673" i="11" s="1"/>
  <c r="H673" i="11"/>
  <c r="F673" i="11"/>
  <c r="I672" i="11"/>
  <c r="J672" i="11" s="1"/>
  <c r="H672" i="11"/>
  <c r="F672" i="11"/>
  <c r="I671" i="11"/>
  <c r="J671" i="11" s="1"/>
  <c r="H671" i="11"/>
  <c r="F671" i="11"/>
  <c r="I670" i="11"/>
  <c r="J670" i="11" s="1"/>
  <c r="H670" i="11"/>
  <c r="F670" i="11"/>
  <c r="I669" i="11"/>
  <c r="J669" i="11" s="1"/>
  <c r="H669" i="11"/>
  <c r="F669" i="11"/>
  <c r="I668" i="11"/>
  <c r="J668" i="11" s="1"/>
  <c r="H668" i="11"/>
  <c r="F668" i="11"/>
  <c r="I667" i="11"/>
  <c r="J667" i="11" s="1"/>
  <c r="H667" i="11"/>
  <c r="F667" i="11"/>
  <c r="I666" i="11"/>
  <c r="J666" i="11" s="1"/>
  <c r="H666" i="11"/>
  <c r="F666" i="11"/>
  <c r="I665" i="11"/>
  <c r="J665" i="11" s="1"/>
  <c r="H665" i="11"/>
  <c r="F665" i="11"/>
  <c r="I664" i="11"/>
  <c r="J664" i="11" s="1"/>
  <c r="H664" i="11"/>
  <c r="F664" i="11"/>
  <c r="I663" i="11"/>
  <c r="J663" i="11" s="1"/>
  <c r="H663" i="11"/>
  <c r="F663" i="11"/>
  <c r="I662" i="11"/>
  <c r="J662" i="11" s="1"/>
  <c r="H662" i="11"/>
  <c r="F662" i="11"/>
  <c r="I661" i="11"/>
  <c r="J661" i="11" s="1"/>
  <c r="H661" i="11"/>
  <c r="F661" i="11"/>
  <c r="I660" i="11"/>
  <c r="J660" i="11" s="1"/>
  <c r="H660" i="11"/>
  <c r="F660" i="11"/>
  <c r="I659" i="11"/>
  <c r="J659" i="11" s="1"/>
  <c r="H659" i="11"/>
  <c r="F659" i="11"/>
  <c r="I658" i="11"/>
  <c r="J658" i="11" s="1"/>
  <c r="H658" i="11"/>
  <c r="F658" i="11"/>
  <c r="I657" i="11"/>
  <c r="J657" i="11" s="1"/>
  <c r="H657" i="11"/>
  <c r="F657" i="11"/>
  <c r="I656" i="11"/>
  <c r="J656" i="11" s="1"/>
  <c r="H656" i="11"/>
  <c r="F656" i="11"/>
  <c r="I655" i="11"/>
  <c r="J655" i="11" s="1"/>
  <c r="H655" i="11"/>
  <c r="F655" i="11"/>
  <c r="I654" i="11"/>
  <c r="J654" i="11" s="1"/>
  <c r="H654" i="11"/>
  <c r="F654" i="11"/>
  <c r="I653" i="11"/>
  <c r="J653" i="11" s="1"/>
  <c r="H653" i="11"/>
  <c r="F653" i="11"/>
  <c r="I652" i="11"/>
  <c r="J652" i="11" s="1"/>
  <c r="H652" i="11"/>
  <c r="F652" i="11"/>
  <c r="I651" i="11"/>
  <c r="J651" i="11" s="1"/>
  <c r="H651" i="11"/>
  <c r="F651" i="11"/>
  <c r="I650" i="11"/>
  <c r="J650" i="11" s="1"/>
  <c r="H650" i="11"/>
  <c r="F650" i="11"/>
  <c r="I649" i="11"/>
  <c r="J649" i="11" s="1"/>
  <c r="H649" i="11"/>
  <c r="F649" i="11"/>
  <c r="I648" i="11"/>
  <c r="J648" i="11" s="1"/>
  <c r="H648" i="11"/>
  <c r="F648" i="11"/>
  <c r="I647" i="11"/>
  <c r="J647" i="11" s="1"/>
  <c r="H647" i="11"/>
  <c r="F647" i="11"/>
  <c r="I646" i="11"/>
  <c r="J646" i="11" s="1"/>
  <c r="H646" i="11"/>
  <c r="F646" i="11"/>
  <c r="I645" i="11"/>
  <c r="J645" i="11" s="1"/>
  <c r="H645" i="11"/>
  <c r="F645" i="11"/>
  <c r="I644" i="11"/>
  <c r="J644" i="11" s="1"/>
  <c r="H644" i="11"/>
  <c r="F644" i="11"/>
  <c r="I643" i="11"/>
  <c r="J643" i="11" s="1"/>
  <c r="H643" i="11"/>
  <c r="F643" i="11"/>
  <c r="I642" i="11"/>
  <c r="J642" i="11" s="1"/>
  <c r="H642" i="11"/>
  <c r="F642" i="11"/>
  <c r="I641" i="11"/>
  <c r="J641" i="11" s="1"/>
  <c r="H641" i="11"/>
  <c r="F641" i="11"/>
  <c r="I640" i="11"/>
  <c r="J640" i="11" s="1"/>
  <c r="H640" i="11"/>
  <c r="F640" i="11"/>
  <c r="I639" i="11"/>
  <c r="J639" i="11" s="1"/>
  <c r="H639" i="11"/>
  <c r="F639" i="11"/>
  <c r="I638" i="11"/>
  <c r="J638" i="11" s="1"/>
  <c r="H638" i="11"/>
  <c r="F638" i="11"/>
  <c r="I637" i="11"/>
  <c r="J637" i="11" s="1"/>
  <c r="H637" i="11"/>
  <c r="F637" i="11"/>
  <c r="I636" i="11"/>
  <c r="J636" i="11" s="1"/>
  <c r="H636" i="11"/>
  <c r="F636" i="11"/>
  <c r="I635" i="11"/>
  <c r="J635" i="11" s="1"/>
  <c r="H635" i="11"/>
  <c r="F635" i="11"/>
  <c r="I634" i="11"/>
  <c r="J634" i="11" s="1"/>
  <c r="H634" i="11"/>
  <c r="F634" i="11"/>
  <c r="I633" i="11"/>
  <c r="J633" i="11" s="1"/>
  <c r="H633" i="11"/>
  <c r="F633" i="11"/>
  <c r="I632" i="11"/>
  <c r="J632" i="11" s="1"/>
  <c r="H632" i="11"/>
  <c r="F632" i="11"/>
  <c r="I631" i="11"/>
  <c r="J631" i="11" s="1"/>
  <c r="H631" i="11"/>
  <c r="F631" i="11"/>
  <c r="I630" i="11"/>
  <c r="J630" i="11" s="1"/>
  <c r="H630" i="11"/>
  <c r="F630" i="11"/>
  <c r="I629" i="11"/>
  <c r="J629" i="11" s="1"/>
  <c r="H629" i="11"/>
  <c r="F629" i="11"/>
  <c r="I628" i="11"/>
  <c r="J628" i="11" s="1"/>
  <c r="H628" i="11"/>
  <c r="F628" i="11"/>
  <c r="I627" i="11"/>
  <c r="J627" i="11" s="1"/>
  <c r="H627" i="11"/>
  <c r="F627" i="11"/>
  <c r="I626" i="11"/>
  <c r="J626" i="11" s="1"/>
  <c r="H626" i="11"/>
  <c r="F626" i="11"/>
  <c r="I625" i="11"/>
  <c r="J625" i="11" s="1"/>
  <c r="H625" i="11"/>
  <c r="F625" i="11"/>
  <c r="I624" i="11"/>
  <c r="J624" i="11" s="1"/>
  <c r="H624" i="11"/>
  <c r="F624" i="11"/>
  <c r="I623" i="11"/>
  <c r="J623" i="11" s="1"/>
  <c r="H623" i="11"/>
  <c r="F623" i="11"/>
  <c r="I622" i="11"/>
  <c r="J622" i="11" s="1"/>
  <c r="H622" i="11"/>
  <c r="F622" i="11"/>
  <c r="I621" i="11"/>
  <c r="J621" i="11" s="1"/>
  <c r="H621" i="11"/>
  <c r="F621" i="11"/>
  <c r="I620" i="11"/>
  <c r="J620" i="11" s="1"/>
  <c r="H620" i="11"/>
  <c r="F620" i="11"/>
  <c r="J619" i="11"/>
  <c r="I619" i="11"/>
  <c r="H619" i="11"/>
  <c r="F619" i="11"/>
  <c r="J618" i="11"/>
  <c r="I618" i="11"/>
  <c r="H618" i="11"/>
  <c r="F618" i="11"/>
  <c r="J617" i="11"/>
  <c r="I617" i="11"/>
  <c r="H617" i="11"/>
  <c r="F617" i="11"/>
  <c r="J616" i="11"/>
  <c r="I616" i="11"/>
  <c r="H616" i="11"/>
  <c r="F616" i="11"/>
  <c r="J615" i="11"/>
  <c r="I615" i="11"/>
  <c r="H615" i="11"/>
  <c r="F615" i="11"/>
  <c r="J614" i="11"/>
  <c r="I614" i="11"/>
  <c r="H614" i="11"/>
  <c r="F614" i="11"/>
  <c r="J613" i="11"/>
  <c r="I613" i="11"/>
  <c r="H613" i="11"/>
  <c r="F613" i="11"/>
  <c r="J612" i="11"/>
  <c r="I612" i="11"/>
  <c r="H612" i="11"/>
  <c r="F612" i="11"/>
  <c r="J611" i="11"/>
  <c r="I611" i="11"/>
  <c r="H611" i="11"/>
  <c r="F611" i="11"/>
  <c r="J610" i="11"/>
  <c r="I610" i="11"/>
  <c r="H610" i="11"/>
  <c r="F610" i="11"/>
  <c r="J609" i="11"/>
  <c r="I609" i="11"/>
  <c r="H609" i="11"/>
  <c r="F609" i="11"/>
  <c r="J608" i="11"/>
  <c r="I608" i="11"/>
  <c r="H608" i="11"/>
  <c r="F608" i="11"/>
  <c r="J607" i="11"/>
  <c r="I607" i="11"/>
  <c r="H607" i="11"/>
  <c r="F607" i="11"/>
  <c r="J606" i="11"/>
  <c r="I606" i="11"/>
  <c r="H606" i="11"/>
  <c r="F606" i="11"/>
  <c r="J605" i="11"/>
  <c r="I605" i="11"/>
  <c r="H605" i="11"/>
  <c r="F605" i="11"/>
  <c r="J604" i="11"/>
  <c r="I604" i="11"/>
  <c r="H604" i="11"/>
  <c r="F604" i="11"/>
  <c r="J603" i="11"/>
  <c r="I603" i="11"/>
  <c r="H603" i="11"/>
  <c r="F603" i="11"/>
  <c r="J602" i="11"/>
  <c r="I602" i="11"/>
  <c r="H602" i="11"/>
  <c r="F602" i="11"/>
  <c r="J601" i="11"/>
  <c r="I601" i="11"/>
  <c r="H601" i="11"/>
  <c r="F601" i="11"/>
  <c r="J600" i="11"/>
  <c r="I600" i="11"/>
  <c r="H600" i="11"/>
  <c r="F600" i="11"/>
  <c r="J599" i="11"/>
  <c r="I599" i="11"/>
  <c r="H599" i="11"/>
  <c r="F599" i="11"/>
  <c r="J598" i="11"/>
  <c r="I598" i="11"/>
  <c r="H598" i="11"/>
  <c r="F598" i="11"/>
  <c r="J597" i="11"/>
  <c r="I597" i="11"/>
  <c r="H597" i="11"/>
  <c r="F597" i="11"/>
  <c r="J596" i="11"/>
  <c r="I596" i="11"/>
  <c r="H596" i="11"/>
  <c r="F596" i="11"/>
  <c r="J595" i="11"/>
  <c r="I595" i="11"/>
  <c r="H595" i="11"/>
  <c r="F595" i="11"/>
  <c r="J594" i="11"/>
  <c r="I594" i="11"/>
  <c r="H594" i="11"/>
  <c r="F594" i="11"/>
  <c r="J593" i="11"/>
  <c r="I593" i="11"/>
  <c r="H593" i="11"/>
  <c r="F593" i="11"/>
  <c r="J592" i="11"/>
  <c r="I592" i="11"/>
  <c r="H592" i="11"/>
  <c r="F592" i="11"/>
  <c r="J591" i="11"/>
  <c r="I591" i="11"/>
  <c r="H591" i="11"/>
  <c r="F591" i="11"/>
  <c r="J590" i="11"/>
  <c r="I590" i="11"/>
  <c r="H590" i="11"/>
  <c r="F590" i="11"/>
  <c r="J589" i="11"/>
  <c r="I589" i="11"/>
  <c r="H589" i="11"/>
  <c r="F589" i="11"/>
  <c r="J588" i="11"/>
  <c r="I588" i="11"/>
  <c r="H588" i="11"/>
  <c r="F588" i="11"/>
  <c r="J587" i="11"/>
  <c r="I587" i="11"/>
  <c r="H587" i="11"/>
  <c r="F587" i="11"/>
  <c r="J586" i="11"/>
  <c r="I586" i="11"/>
  <c r="H586" i="11"/>
  <c r="F586" i="11"/>
  <c r="J585" i="11"/>
  <c r="I585" i="11"/>
  <c r="H585" i="11"/>
  <c r="F585" i="11"/>
  <c r="J584" i="11"/>
  <c r="I584" i="11"/>
  <c r="H584" i="11"/>
  <c r="F584" i="11"/>
  <c r="J583" i="11"/>
  <c r="I583" i="11"/>
  <c r="H583" i="11"/>
  <c r="F583" i="11"/>
  <c r="J582" i="11"/>
  <c r="I582" i="11"/>
  <c r="H582" i="11"/>
  <c r="F582" i="11"/>
  <c r="J581" i="11"/>
  <c r="I581" i="11"/>
  <c r="H581" i="11"/>
  <c r="F581" i="11"/>
  <c r="J580" i="11"/>
  <c r="I580" i="11"/>
  <c r="H580" i="11"/>
  <c r="F580" i="11"/>
  <c r="J579" i="11"/>
  <c r="I579" i="11"/>
  <c r="H579" i="11"/>
  <c r="F579" i="11"/>
  <c r="J578" i="11"/>
  <c r="I578" i="11"/>
  <c r="H578" i="11"/>
  <c r="F578" i="11"/>
  <c r="J577" i="11"/>
  <c r="I577" i="11"/>
  <c r="H577" i="11"/>
  <c r="F577" i="11"/>
  <c r="J576" i="11"/>
  <c r="I576" i="11"/>
  <c r="H576" i="11"/>
  <c r="F576" i="11"/>
  <c r="J575" i="11"/>
  <c r="I575" i="11"/>
  <c r="H575" i="11"/>
  <c r="F575" i="11"/>
  <c r="J574" i="11"/>
  <c r="I574" i="11"/>
  <c r="H574" i="11"/>
  <c r="F574" i="11"/>
  <c r="J573" i="11"/>
  <c r="I573" i="11"/>
  <c r="H573" i="11"/>
  <c r="F573" i="11"/>
  <c r="J572" i="11"/>
  <c r="I572" i="11"/>
  <c r="H572" i="11"/>
  <c r="F572" i="11"/>
  <c r="J571" i="11"/>
  <c r="I571" i="11"/>
  <c r="H571" i="11"/>
  <c r="F571" i="11"/>
  <c r="J570" i="11"/>
  <c r="I570" i="11"/>
  <c r="H570" i="11"/>
  <c r="F570" i="11"/>
  <c r="J569" i="11"/>
  <c r="I569" i="11"/>
  <c r="H569" i="11"/>
  <c r="F569" i="11"/>
  <c r="J568" i="11"/>
  <c r="I568" i="11"/>
  <c r="H568" i="11"/>
  <c r="F568" i="11"/>
  <c r="J567" i="11"/>
  <c r="I567" i="11"/>
  <c r="H567" i="11"/>
  <c r="F567" i="11"/>
  <c r="J566" i="11"/>
  <c r="I566" i="11"/>
  <c r="H566" i="11"/>
  <c r="F566" i="11"/>
  <c r="J565" i="11"/>
  <c r="I565" i="11"/>
  <c r="H565" i="11"/>
  <c r="F565" i="11"/>
  <c r="J564" i="11"/>
  <c r="I564" i="11"/>
  <c r="H564" i="11"/>
  <c r="F564" i="11"/>
  <c r="J563" i="11"/>
  <c r="I563" i="11"/>
  <c r="H563" i="11"/>
  <c r="F563" i="11"/>
  <c r="J562" i="11"/>
  <c r="I562" i="11"/>
  <c r="H562" i="11"/>
  <c r="F562" i="11"/>
  <c r="J561" i="11"/>
  <c r="I561" i="11"/>
  <c r="H561" i="11"/>
  <c r="F561" i="11"/>
  <c r="J560" i="11"/>
  <c r="I560" i="11"/>
  <c r="H560" i="11"/>
  <c r="F560" i="11"/>
  <c r="J559" i="11"/>
  <c r="I559" i="11"/>
  <c r="H559" i="11"/>
  <c r="F559" i="11"/>
  <c r="J558" i="11"/>
  <c r="I558" i="11"/>
  <c r="H558" i="11"/>
  <c r="F558" i="11"/>
  <c r="J557" i="11"/>
  <c r="I557" i="11"/>
  <c r="H557" i="11"/>
  <c r="F557" i="11"/>
  <c r="J556" i="11"/>
  <c r="I556" i="11"/>
  <c r="H556" i="11"/>
  <c r="F556" i="11"/>
  <c r="J555" i="11"/>
  <c r="I555" i="11"/>
  <c r="H555" i="11"/>
  <c r="F555" i="11"/>
  <c r="J554" i="11"/>
  <c r="I554" i="11"/>
  <c r="H554" i="11"/>
  <c r="F554" i="11"/>
  <c r="J553" i="11"/>
  <c r="I553" i="11"/>
  <c r="H553" i="11"/>
  <c r="F553" i="11"/>
  <c r="J552" i="11"/>
  <c r="I552" i="11"/>
  <c r="H552" i="11"/>
  <c r="F552" i="11"/>
  <c r="J551" i="11"/>
  <c r="I551" i="11"/>
  <c r="H551" i="11"/>
  <c r="F551" i="11"/>
  <c r="J550" i="11"/>
  <c r="I550" i="11"/>
  <c r="H550" i="11"/>
  <c r="F550" i="11"/>
  <c r="J549" i="11"/>
  <c r="I549" i="11"/>
  <c r="H549" i="11"/>
  <c r="F549" i="11"/>
  <c r="J548" i="11"/>
  <c r="I548" i="11"/>
  <c r="H548" i="11"/>
  <c r="F548" i="11"/>
  <c r="J547" i="11"/>
  <c r="I547" i="11"/>
  <c r="H547" i="11"/>
  <c r="F547" i="11"/>
  <c r="J546" i="11"/>
  <c r="I546" i="11"/>
  <c r="H546" i="11"/>
  <c r="F546" i="11"/>
  <c r="J545" i="11"/>
  <c r="I545" i="11"/>
  <c r="H545" i="11"/>
  <c r="F545" i="11"/>
  <c r="J544" i="11"/>
  <c r="I544" i="11"/>
  <c r="H544" i="11"/>
  <c r="F544" i="11"/>
  <c r="J543" i="11"/>
  <c r="I543" i="11"/>
  <c r="H543" i="11"/>
  <c r="F543" i="11"/>
  <c r="J542" i="11"/>
  <c r="I542" i="11"/>
  <c r="H542" i="11"/>
  <c r="F542" i="11"/>
  <c r="J541" i="11"/>
  <c r="I541" i="11"/>
  <c r="H541" i="11"/>
  <c r="F541" i="11"/>
  <c r="J540" i="11"/>
  <c r="I540" i="11"/>
  <c r="H540" i="11"/>
  <c r="F540" i="11"/>
  <c r="J539" i="11"/>
  <c r="I539" i="11"/>
  <c r="H539" i="11"/>
  <c r="F539" i="11"/>
  <c r="J538" i="11"/>
  <c r="I538" i="11"/>
  <c r="H538" i="11"/>
  <c r="F538" i="11"/>
  <c r="J537" i="11"/>
  <c r="I537" i="11"/>
  <c r="H537" i="11"/>
  <c r="F537" i="11"/>
  <c r="J536" i="11"/>
  <c r="I536" i="11"/>
  <c r="H536" i="11"/>
  <c r="F536" i="11"/>
  <c r="I535" i="11"/>
  <c r="J535" i="11" s="1"/>
  <c r="H535" i="11"/>
  <c r="F535" i="11"/>
  <c r="I534" i="11"/>
  <c r="J534" i="11" s="1"/>
  <c r="H534" i="11"/>
  <c r="F534" i="11"/>
  <c r="I533" i="11"/>
  <c r="J533" i="11" s="1"/>
  <c r="H533" i="11"/>
  <c r="F533" i="11"/>
  <c r="I532" i="11"/>
  <c r="J532" i="11" s="1"/>
  <c r="H532" i="11"/>
  <c r="F532" i="11"/>
  <c r="I531" i="11"/>
  <c r="J531" i="11" s="1"/>
  <c r="H531" i="11"/>
  <c r="F531" i="11"/>
  <c r="I530" i="11"/>
  <c r="J530" i="11" s="1"/>
  <c r="H530" i="11"/>
  <c r="F530" i="11"/>
  <c r="I529" i="11"/>
  <c r="J529" i="11" s="1"/>
  <c r="H529" i="11"/>
  <c r="F529" i="11"/>
  <c r="I528" i="11"/>
  <c r="J528" i="11" s="1"/>
  <c r="H528" i="11"/>
  <c r="F528" i="11"/>
  <c r="I527" i="11"/>
  <c r="J527" i="11" s="1"/>
  <c r="H527" i="11"/>
  <c r="F527" i="11"/>
  <c r="I526" i="11"/>
  <c r="J526" i="11" s="1"/>
  <c r="H526" i="11"/>
  <c r="F526" i="11"/>
  <c r="I525" i="11"/>
  <c r="J525" i="11" s="1"/>
  <c r="H525" i="11"/>
  <c r="F525" i="11"/>
  <c r="I524" i="11"/>
  <c r="J524" i="11" s="1"/>
  <c r="H524" i="11"/>
  <c r="F524" i="11"/>
  <c r="I523" i="11"/>
  <c r="J523" i="11" s="1"/>
  <c r="H523" i="11"/>
  <c r="F523" i="11"/>
  <c r="I522" i="11"/>
  <c r="J522" i="11" s="1"/>
  <c r="H522" i="11"/>
  <c r="F522" i="11"/>
  <c r="I521" i="11"/>
  <c r="J521" i="11" s="1"/>
  <c r="H521" i="11"/>
  <c r="F521" i="11"/>
  <c r="I520" i="11"/>
  <c r="J520" i="11" s="1"/>
  <c r="H520" i="11"/>
  <c r="F520" i="11"/>
  <c r="I519" i="11"/>
  <c r="J519" i="11" s="1"/>
  <c r="H519" i="11"/>
  <c r="F519" i="11"/>
  <c r="I518" i="11"/>
  <c r="J518" i="11" s="1"/>
  <c r="H518" i="11"/>
  <c r="F518" i="11"/>
  <c r="I517" i="11"/>
  <c r="J517" i="11" s="1"/>
  <c r="H517" i="11"/>
  <c r="F517" i="11"/>
  <c r="I516" i="11"/>
  <c r="J516" i="11" s="1"/>
  <c r="H516" i="11"/>
  <c r="F516" i="11"/>
  <c r="I515" i="11"/>
  <c r="J515" i="11" s="1"/>
  <c r="H515" i="11"/>
  <c r="F515" i="11"/>
  <c r="I514" i="11"/>
  <c r="J514" i="11" s="1"/>
  <c r="H514" i="11"/>
  <c r="F514" i="11"/>
  <c r="I513" i="11"/>
  <c r="J513" i="11" s="1"/>
  <c r="H513" i="11"/>
  <c r="F513" i="11"/>
  <c r="I512" i="11"/>
  <c r="J512" i="11" s="1"/>
  <c r="H512" i="11"/>
  <c r="F512" i="11"/>
  <c r="I511" i="11"/>
  <c r="J511" i="11" s="1"/>
  <c r="H511" i="11"/>
  <c r="F511" i="11"/>
  <c r="I510" i="11"/>
  <c r="J510" i="11" s="1"/>
  <c r="H510" i="11"/>
  <c r="F510" i="11"/>
  <c r="I509" i="11"/>
  <c r="J509" i="11" s="1"/>
  <c r="H509" i="11"/>
  <c r="F509" i="11"/>
  <c r="I508" i="11"/>
  <c r="J508" i="11" s="1"/>
  <c r="H508" i="11"/>
  <c r="F508" i="11"/>
  <c r="I507" i="11"/>
  <c r="J507" i="11" s="1"/>
  <c r="H507" i="11"/>
  <c r="F507" i="11"/>
  <c r="I506" i="11"/>
  <c r="J506" i="11" s="1"/>
  <c r="H506" i="11"/>
  <c r="F506" i="11"/>
  <c r="I505" i="11"/>
  <c r="J505" i="11" s="1"/>
  <c r="H505" i="11"/>
  <c r="F505" i="11"/>
  <c r="I504" i="11"/>
  <c r="J504" i="11" s="1"/>
  <c r="H504" i="11"/>
  <c r="F504" i="11"/>
  <c r="I503" i="11"/>
  <c r="J503" i="11" s="1"/>
  <c r="H503" i="11"/>
  <c r="F503" i="11"/>
  <c r="I502" i="11"/>
  <c r="J502" i="11" s="1"/>
  <c r="H502" i="11"/>
  <c r="F502" i="11"/>
  <c r="I501" i="11"/>
  <c r="J501" i="11" s="1"/>
  <c r="H501" i="11"/>
  <c r="F501" i="11"/>
  <c r="I500" i="11"/>
  <c r="J500" i="11" s="1"/>
  <c r="H500" i="11"/>
  <c r="F500" i="11"/>
  <c r="I499" i="11"/>
  <c r="J499" i="11" s="1"/>
  <c r="H499" i="11"/>
  <c r="F499" i="11"/>
  <c r="I498" i="11"/>
  <c r="J498" i="11" s="1"/>
  <c r="H498" i="11"/>
  <c r="F498" i="11"/>
  <c r="I497" i="11"/>
  <c r="J497" i="11" s="1"/>
  <c r="H497" i="11"/>
  <c r="F497" i="11"/>
  <c r="I496" i="11"/>
  <c r="J496" i="11" s="1"/>
  <c r="H496" i="11"/>
  <c r="F496" i="11"/>
  <c r="I495" i="11"/>
  <c r="J495" i="11" s="1"/>
  <c r="H495" i="11"/>
  <c r="F495" i="11"/>
  <c r="I494" i="11"/>
  <c r="J494" i="11" s="1"/>
  <c r="H494" i="11"/>
  <c r="F494" i="11"/>
  <c r="I493" i="11"/>
  <c r="J493" i="11" s="1"/>
  <c r="H493" i="11"/>
  <c r="F493" i="11"/>
  <c r="I492" i="11"/>
  <c r="J492" i="11" s="1"/>
  <c r="H492" i="11"/>
  <c r="F492" i="11"/>
  <c r="I491" i="11"/>
  <c r="J491" i="11" s="1"/>
  <c r="H491" i="11"/>
  <c r="F491" i="11"/>
  <c r="I490" i="11"/>
  <c r="J490" i="11" s="1"/>
  <c r="H490" i="11"/>
  <c r="F490" i="11"/>
  <c r="I489" i="11"/>
  <c r="J489" i="11" s="1"/>
  <c r="H489" i="11"/>
  <c r="F489" i="11"/>
  <c r="I488" i="11"/>
  <c r="J488" i="11" s="1"/>
  <c r="H488" i="11"/>
  <c r="F488" i="11"/>
  <c r="I487" i="11"/>
  <c r="J487" i="11" s="1"/>
  <c r="H487" i="11"/>
  <c r="F487" i="11"/>
  <c r="I486" i="11"/>
  <c r="J486" i="11" s="1"/>
  <c r="H486" i="11"/>
  <c r="F486" i="11"/>
  <c r="I485" i="11"/>
  <c r="J485" i="11" s="1"/>
  <c r="H485" i="11"/>
  <c r="F485" i="11"/>
  <c r="I484" i="11"/>
  <c r="J484" i="11" s="1"/>
  <c r="H484" i="11"/>
  <c r="F484" i="11"/>
  <c r="I483" i="11"/>
  <c r="J483" i="11" s="1"/>
  <c r="H483" i="11"/>
  <c r="F483" i="11"/>
  <c r="I482" i="11"/>
  <c r="J482" i="11" s="1"/>
  <c r="H482" i="11"/>
  <c r="F482" i="11"/>
  <c r="I481" i="11"/>
  <c r="J481" i="11" s="1"/>
  <c r="H481" i="11"/>
  <c r="F481" i="11"/>
  <c r="I480" i="11"/>
  <c r="J480" i="11" s="1"/>
  <c r="H480" i="11"/>
  <c r="F480" i="11"/>
  <c r="I479" i="11"/>
  <c r="J479" i="11" s="1"/>
  <c r="H479" i="11"/>
  <c r="F479" i="11"/>
  <c r="I478" i="11"/>
  <c r="J478" i="11" s="1"/>
  <c r="H478" i="11"/>
  <c r="F478" i="11"/>
  <c r="I477" i="11"/>
  <c r="J477" i="11" s="1"/>
  <c r="H477" i="11"/>
  <c r="F477" i="11"/>
  <c r="I476" i="11"/>
  <c r="J476" i="11" s="1"/>
  <c r="H476" i="11"/>
  <c r="F476" i="11"/>
  <c r="I475" i="11"/>
  <c r="J475" i="11" s="1"/>
  <c r="H475" i="11"/>
  <c r="F475" i="11"/>
  <c r="I474" i="11"/>
  <c r="J474" i="11" s="1"/>
  <c r="H474" i="11"/>
  <c r="F474" i="11"/>
  <c r="I473" i="11"/>
  <c r="J473" i="11" s="1"/>
  <c r="H473" i="11"/>
  <c r="F473" i="11"/>
  <c r="I472" i="11"/>
  <c r="J472" i="11" s="1"/>
  <c r="H472" i="11"/>
  <c r="F472" i="11"/>
  <c r="I471" i="11"/>
  <c r="J471" i="11" s="1"/>
  <c r="H471" i="11"/>
  <c r="F471" i="11"/>
  <c r="I470" i="11"/>
  <c r="J470" i="11" s="1"/>
  <c r="H470" i="11"/>
  <c r="F470" i="11"/>
  <c r="I469" i="11"/>
  <c r="J469" i="11" s="1"/>
  <c r="H469" i="11"/>
  <c r="F469" i="11"/>
  <c r="I468" i="11"/>
  <c r="J468" i="11" s="1"/>
  <c r="H468" i="11"/>
  <c r="F468" i="11"/>
  <c r="I467" i="11"/>
  <c r="J467" i="11" s="1"/>
  <c r="H467" i="11"/>
  <c r="F467" i="11"/>
  <c r="I466" i="11"/>
  <c r="J466" i="11" s="1"/>
  <c r="H466" i="11"/>
  <c r="F466" i="11"/>
  <c r="I465" i="11"/>
  <c r="J465" i="11" s="1"/>
  <c r="H465" i="11"/>
  <c r="F465" i="11"/>
  <c r="I464" i="11"/>
  <c r="J464" i="11" s="1"/>
  <c r="H464" i="11"/>
  <c r="F464" i="11"/>
  <c r="I463" i="11"/>
  <c r="J463" i="11" s="1"/>
  <c r="H463" i="11"/>
  <c r="F463" i="11"/>
  <c r="I462" i="11"/>
  <c r="J462" i="11" s="1"/>
  <c r="H462" i="11"/>
  <c r="F462" i="11"/>
  <c r="I461" i="11"/>
  <c r="J461" i="11" s="1"/>
  <c r="H461" i="11"/>
  <c r="F461" i="11"/>
  <c r="I460" i="11"/>
  <c r="J460" i="11" s="1"/>
  <c r="H460" i="11"/>
  <c r="F460" i="11"/>
  <c r="I459" i="11"/>
  <c r="J459" i="11" s="1"/>
  <c r="H459" i="11"/>
  <c r="F459" i="11"/>
  <c r="I458" i="11"/>
  <c r="J458" i="11" s="1"/>
  <c r="H458" i="11"/>
  <c r="F458" i="11"/>
  <c r="I457" i="11"/>
  <c r="J457" i="11" s="1"/>
  <c r="H457" i="11"/>
  <c r="F457" i="11"/>
  <c r="I456" i="11"/>
  <c r="J456" i="11" s="1"/>
  <c r="H456" i="11"/>
  <c r="F456" i="11"/>
  <c r="I455" i="11"/>
  <c r="J455" i="11" s="1"/>
  <c r="H455" i="11"/>
  <c r="F455" i="11"/>
  <c r="I454" i="11"/>
  <c r="J454" i="11" s="1"/>
  <c r="H454" i="11"/>
  <c r="F454" i="11"/>
  <c r="I453" i="11"/>
  <c r="J453" i="11" s="1"/>
  <c r="H453" i="11"/>
  <c r="F453" i="11"/>
  <c r="I452" i="11"/>
  <c r="J452" i="11" s="1"/>
  <c r="H452" i="11"/>
  <c r="F452" i="11"/>
  <c r="I451" i="11"/>
  <c r="J451" i="11" s="1"/>
  <c r="H451" i="11"/>
  <c r="F451" i="11"/>
  <c r="I450" i="11"/>
  <c r="J450" i="11" s="1"/>
  <c r="H450" i="11"/>
  <c r="F450" i="11"/>
  <c r="I449" i="11"/>
  <c r="J449" i="11" s="1"/>
  <c r="H449" i="11"/>
  <c r="F449" i="11"/>
  <c r="I448" i="11"/>
  <c r="J448" i="11" s="1"/>
  <c r="H448" i="11"/>
  <c r="F448" i="11"/>
  <c r="I447" i="11"/>
  <c r="J447" i="11" s="1"/>
  <c r="H447" i="11"/>
  <c r="F447" i="11"/>
  <c r="I446" i="11"/>
  <c r="J446" i="11" s="1"/>
  <c r="H446" i="11"/>
  <c r="F446" i="11"/>
  <c r="I445" i="11"/>
  <c r="J445" i="11" s="1"/>
  <c r="H445" i="11"/>
  <c r="F445" i="11"/>
  <c r="I444" i="11"/>
  <c r="J444" i="11" s="1"/>
  <c r="H444" i="11"/>
  <c r="F444" i="11"/>
  <c r="I443" i="11"/>
  <c r="J443" i="11" s="1"/>
  <c r="H443" i="11"/>
  <c r="F443" i="11"/>
  <c r="I442" i="11"/>
  <c r="J442" i="11" s="1"/>
  <c r="H442" i="11"/>
  <c r="F442" i="11"/>
  <c r="I441" i="11"/>
  <c r="J441" i="11" s="1"/>
  <c r="H441" i="11"/>
  <c r="F441" i="11"/>
  <c r="I440" i="11"/>
  <c r="J440" i="11" s="1"/>
  <c r="H440" i="11"/>
  <c r="F440" i="11"/>
  <c r="I439" i="11"/>
  <c r="J439" i="11" s="1"/>
  <c r="H439" i="11"/>
  <c r="F439" i="11"/>
  <c r="I438" i="11"/>
  <c r="J438" i="11" s="1"/>
  <c r="H438" i="11"/>
  <c r="F438" i="11"/>
  <c r="I437" i="11"/>
  <c r="J437" i="11" s="1"/>
  <c r="H437" i="11"/>
  <c r="F437" i="11"/>
  <c r="I436" i="11"/>
  <c r="J436" i="11" s="1"/>
  <c r="H436" i="11"/>
  <c r="F436" i="11"/>
  <c r="I435" i="11"/>
  <c r="J435" i="11" s="1"/>
  <c r="H435" i="11"/>
  <c r="F435" i="11"/>
  <c r="I434" i="11"/>
  <c r="J434" i="11" s="1"/>
  <c r="H434" i="11"/>
  <c r="F434" i="11"/>
  <c r="I433" i="11"/>
  <c r="J433" i="11" s="1"/>
  <c r="H433" i="11"/>
  <c r="F433" i="11"/>
  <c r="I432" i="11"/>
  <c r="J432" i="11" s="1"/>
  <c r="H432" i="11"/>
  <c r="F432" i="11"/>
  <c r="I431" i="11"/>
  <c r="J431" i="11" s="1"/>
  <c r="H431" i="11"/>
  <c r="F431" i="11"/>
  <c r="I430" i="11"/>
  <c r="J430" i="11" s="1"/>
  <c r="H430" i="11"/>
  <c r="F430" i="11"/>
  <c r="I429" i="11"/>
  <c r="J429" i="11" s="1"/>
  <c r="H429" i="11"/>
  <c r="F429" i="11"/>
  <c r="I428" i="11"/>
  <c r="J428" i="11" s="1"/>
  <c r="H428" i="11"/>
  <c r="F428" i="11"/>
  <c r="I427" i="11"/>
  <c r="J427" i="11" s="1"/>
  <c r="H427" i="11"/>
  <c r="F427" i="11"/>
  <c r="I426" i="11"/>
  <c r="J426" i="11" s="1"/>
  <c r="H426" i="11"/>
  <c r="F426" i="11"/>
  <c r="I425" i="11"/>
  <c r="J425" i="11" s="1"/>
  <c r="H425" i="11"/>
  <c r="F425" i="11"/>
  <c r="I424" i="11"/>
  <c r="J424" i="11" s="1"/>
  <c r="H424" i="11"/>
  <c r="F424" i="11"/>
  <c r="I423" i="11"/>
  <c r="J423" i="11" s="1"/>
  <c r="H423" i="11"/>
  <c r="F423" i="11"/>
  <c r="I422" i="11"/>
  <c r="J422" i="11" s="1"/>
  <c r="H422" i="11"/>
  <c r="F422" i="11"/>
  <c r="I421" i="11"/>
  <c r="J421" i="11" s="1"/>
  <c r="H421" i="11"/>
  <c r="F421" i="11"/>
  <c r="I420" i="11"/>
  <c r="J420" i="11" s="1"/>
  <c r="H420" i="11"/>
  <c r="F420" i="11"/>
  <c r="I419" i="11"/>
  <c r="J419" i="11" s="1"/>
  <c r="H419" i="11"/>
  <c r="F419" i="11"/>
  <c r="I418" i="11"/>
  <c r="J418" i="11" s="1"/>
  <c r="H418" i="11"/>
  <c r="F418" i="11"/>
  <c r="I417" i="11"/>
  <c r="J417" i="11" s="1"/>
  <c r="H417" i="11"/>
  <c r="F417" i="11"/>
  <c r="I416" i="11"/>
  <c r="J416" i="11" s="1"/>
  <c r="H416" i="11"/>
  <c r="F416" i="11"/>
  <c r="I415" i="11"/>
  <c r="J415" i="11" s="1"/>
  <c r="H415" i="11"/>
  <c r="F415" i="11"/>
  <c r="I414" i="11"/>
  <c r="J414" i="11" s="1"/>
  <c r="H414" i="11"/>
  <c r="F414" i="11"/>
  <c r="I413" i="11"/>
  <c r="J413" i="11" s="1"/>
  <c r="H413" i="11"/>
  <c r="F413" i="11"/>
  <c r="I412" i="11"/>
  <c r="J412" i="11" s="1"/>
  <c r="H412" i="11"/>
  <c r="F412" i="11"/>
  <c r="I411" i="11"/>
  <c r="J411" i="11" s="1"/>
  <c r="H411" i="11"/>
  <c r="F411" i="11"/>
  <c r="I410" i="11"/>
  <c r="J410" i="11" s="1"/>
  <c r="H410" i="11"/>
  <c r="F410" i="11"/>
  <c r="I409" i="11"/>
  <c r="J409" i="11" s="1"/>
  <c r="H409" i="11"/>
  <c r="F409" i="11"/>
  <c r="I408" i="11"/>
  <c r="J408" i="11" s="1"/>
  <c r="H408" i="11"/>
  <c r="F408" i="11"/>
  <c r="I407" i="11"/>
  <c r="J407" i="11" s="1"/>
  <c r="H407" i="11"/>
  <c r="F407" i="11"/>
  <c r="I406" i="11"/>
  <c r="J406" i="11" s="1"/>
  <c r="H406" i="11"/>
  <c r="F406" i="11"/>
  <c r="I405" i="11"/>
  <c r="J405" i="11" s="1"/>
  <c r="H405" i="11"/>
  <c r="F405" i="11"/>
  <c r="I404" i="11"/>
  <c r="J404" i="11" s="1"/>
  <c r="H404" i="11"/>
  <c r="F404" i="11"/>
  <c r="I403" i="11"/>
  <c r="J403" i="11" s="1"/>
  <c r="H403" i="11"/>
  <c r="F403" i="11"/>
  <c r="I402" i="11"/>
  <c r="J402" i="11" s="1"/>
  <c r="H402" i="11"/>
  <c r="F402" i="11"/>
  <c r="I401" i="11"/>
  <c r="J401" i="11" s="1"/>
  <c r="H401" i="11"/>
  <c r="F401" i="11"/>
  <c r="I400" i="11"/>
  <c r="J400" i="11" s="1"/>
  <c r="H400" i="11"/>
  <c r="F400" i="11"/>
  <c r="I399" i="11"/>
  <c r="J399" i="11" s="1"/>
  <c r="H399" i="11"/>
  <c r="F399" i="11"/>
  <c r="I398" i="11"/>
  <c r="J398" i="11" s="1"/>
  <c r="H398" i="11"/>
  <c r="F398" i="11"/>
  <c r="I397" i="11"/>
  <c r="J397" i="11" s="1"/>
  <c r="H397" i="11"/>
  <c r="F397" i="11"/>
  <c r="I396" i="11"/>
  <c r="J396" i="11" s="1"/>
  <c r="H396" i="11"/>
  <c r="F396" i="11"/>
  <c r="I395" i="11"/>
  <c r="J395" i="11" s="1"/>
  <c r="H395" i="11"/>
  <c r="F395" i="11"/>
  <c r="I394" i="11"/>
  <c r="J394" i="11" s="1"/>
  <c r="H394" i="11"/>
  <c r="F394" i="11"/>
  <c r="I393" i="11"/>
  <c r="J393" i="11" s="1"/>
  <c r="H393" i="11"/>
  <c r="F393" i="11"/>
  <c r="I392" i="11"/>
  <c r="J392" i="11" s="1"/>
  <c r="H392" i="11"/>
  <c r="F392" i="11"/>
  <c r="I391" i="11"/>
  <c r="J391" i="11" s="1"/>
  <c r="H391" i="11"/>
  <c r="F391" i="11"/>
  <c r="I390" i="11"/>
  <c r="J390" i="11" s="1"/>
  <c r="H390" i="11"/>
  <c r="F390" i="11"/>
  <c r="I389" i="11"/>
  <c r="J389" i="11" s="1"/>
  <c r="H389" i="11"/>
  <c r="F389" i="11"/>
  <c r="I388" i="11"/>
  <c r="J388" i="11" s="1"/>
  <c r="H388" i="11"/>
  <c r="F388" i="11"/>
  <c r="I387" i="11"/>
  <c r="J387" i="11" s="1"/>
  <c r="H387" i="11"/>
  <c r="F387" i="11"/>
  <c r="I386" i="11"/>
  <c r="J386" i="11" s="1"/>
  <c r="H386" i="11"/>
  <c r="F386" i="11"/>
  <c r="I385" i="11"/>
  <c r="J385" i="11" s="1"/>
  <c r="H385" i="11"/>
  <c r="F385" i="11"/>
  <c r="I384" i="11"/>
  <c r="J384" i="11" s="1"/>
  <c r="H384" i="11"/>
  <c r="F384" i="11"/>
  <c r="I383" i="11"/>
  <c r="J383" i="11" s="1"/>
  <c r="H383" i="11"/>
  <c r="F383" i="11"/>
  <c r="I382" i="11"/>
  <c r="J382" i="11" s="1"/>
  <c r="H382" i="11"/>
  <c r="F382" i="11"/>
  <c r="I381" i="11"/>
  <c r="J381" i="11" s="1"/>
  <c r="H381" i="11"/>
  <c r="F381" i="11"/>
  <c r="I380" i="11"/>
  <c r="J380" i="11" s="1"/>
  <c r="H380" i="11"/>
  <c r="F380" i="11"/>
  <c r="I379" i="11"/>
  <c r="J379" i="11" s="1"/>
  <c r="H379" i="11"/>
  <c r="F379" i="11"/>
  <c r="I378" i="11"/>
  <c r="J378" i="11" s="1"/>
  <c r="H378" i="11"/>
  <c r="F378" i="11"/>
  <c r="I377" i="11"/>
  <c r="J377" i="11" s="1"/>
  <c r="H377" i="11"/>
  <c r="F377" i="11"/>
  <c r="I376" i="11"/>
  <c r="J376" i="11" s="1"/>
  <c r="H376" i="11"/>
  <c r="F376" i="11"/>
  <c r="I375" i="11"/>
  <c r="J375" i="11" s="1"/>
  <c r="H375" i="11"/>
  <c r="F375" i="11"/>
  <c r="I374" i="11"/>
  <c r="J374" i="11" s="1"/>
  <c r="H374" i="11"/>
  <c r="F374" i="11"/>
  <c r="I373" i="11"/>
  <c r="J373" i="11" s="1"/>
  <c r="H373" i="11"/>
  <c r="F373" i="11"/>
  <c r="I372" i="11"/>
  <c r="J372" i="11" s="1"/>
  <c r="H372" i="11"/>
  <c r="F372" i="11"/>
  <c r="I371" i="11"/>
  <c r="J371" i="11" s="1"/>
  <c r="H371" i="11"/>
  <c r="F371" i="11"/>
  <c r="I370" i="11"/>
  <c r="J370" i="11" s="1"/>
  <c r="H370" i="11"/>
  <c r="F370" i="11"/>
  <c r="I369" i="11"/>
  <c r="J369" i="11" s="1"/>
  <c r="H369" i="11"/>
  <c r="F369" i="11"/>
  <c r="I368" i="11"/>
  <c r="J368" i="11" s="1"/>
  <c r="H368" i="11"/>
  <c r="F368" i="11"/>
  <c r="I367" i="11"/>
  <c r="J367" i="11" s="1"/>
  <c r="H367" i="11"/>
  <c r="F367" i="11"/>
  <c r="I366" i="11"/>
  <c r="J366" i="11" s="1"/>
  <c r="H366" i="11"/>
  <c r="F366" i="11"/>
  <c r="I365" i="11"/>
  <c r="J365" i="11" s="1"/>
  <c r="H365" i="11"/>
  <c r="F365" i="11"/>
  <c r="I364" i="11"/>
  <c r="J364" i="11" s="1"/>
  <c r="H364" i="11"/>
  <c r="F364" i="11"/>
  <c r="I363" i="11"/>
  <c r="J363" i="11" s="1"/>
  <c r="H363" i="11"/>
  <c r="F363" i="11"/>
  <c r="I362" i="11"/>
  <c r="J362" i="11" s="1"/>
  <c r="H362" i="11"/>
  <c r="F362" i="11"/>
  <c r="I361" i="11"/>
  <c r="J361" i="11" s="1"/>
  <c r="H361" i="11"/>
  <c r="F361" i="11"/>
  <c r="I360" i="11"/>
  <c r="J360" i="11" s="1"/>
  <c r="H360" i="11"/>
  <c r="F360" i="11"/>
  <c r="I359" i="11"/>
  <c r="J359" i="11" s="1"/>
  <c r="H359" i="11"/>
  <c r="F359" i="11"/>
  <c r="I358" i="11"/>
  <c r="J358" i="11" s="1"/>
  <c r="H358" i="11"/>
  <c r="F358" i="11"/>
  <c r="I357" i="11"/>
  <c r="J357" i="11" s="1"/>
  <c r="H357" i="11"/>
  <c r="F357" i="11"/>
  <c r="I356" i="11"/>
  <c r="J356" i="11" s="1"/>
  <c r="H356" i="11"/>
  <c r="F356" i="11"/>
  <c r="I355" i="11"/>
  <c r="J355" i="11" s="1"/>
  <c r="H355" i="11"/>
  <c r="F355" i="11"/>
  <c r="I354" i="11"/>
  <c r="J354" i="11" s="1"/>
  <c r="H354" i="11"/>
  <c r="F354" i="11"/>
  <c r="I353" i="11"/>
  <c r="J353" i="11" s="1"/>
  <c r="H353" i="11"/>
  <c r="F353" i="11"/>
  <c r="I352" i="11"/>
  <c r="J352" i="11" s="1"/>
  <c r="H352" i="11"/>
  <c r="F352" i="11"/>
  <c r="I351" i="11"/>
  <c r="J351" i="11" s="1"/>
  <c r="H351" i="11"/>
  <c r="F351" i="11"/>
  <c r="I350" i="11"/>
  <c r="J350" i="11" s="1"/>
  <c r="H350" i="11"/>
  <c r="F350" i="11"/>
  <c r="I349" i="11"/>
  <c r="J349" i="11" s="1"/>
  <c r="H349" i="11"/>
  <c r="F349" i="11"/>
  <c r="I348" i="11"/>
  <c r="J348" i="11" s="1"/>
  <c r="H348" i="11"/>
  <c r="F348" i="11"/>
  <c r="I347" i="11"/>
  <c r="J347" i="11" s="1"/>
  <c r="H347" i="11"/>
  <c r="F347" i="11"/>
  <c r="I346" i="11"/>
  <c r="J346" i="11" s="1"/>
  <c r="H346" i="11"/>
  <c r="F346" i="11"/>
  <c r="I345" i="11"/>
  <c r="J345" i="11" s="1"/>
  <c r="H345" i="11"/>
  <c r="F345" i="11"/>
  <c r="I344" i="11"/>
  <c r="J344" i="11" s="1"/>
  <c r="H344" i="11"/>
  <c r="F344" i="11"/>
  <c r="I343" i="11"/>
  <c r="J343" i="11" s="1"/>
  <c r="H343" i="11"/>
  <c r="F343" i="11"/>
  <c r="I342" i="11"/>
  <c r="J342" i="11" s="1"/>
  <c r="H342" i="11"/>
  <c r="F342" i="11"/>
  <c r="I341" i="11"/>
  <c r="J341" i="11" s="1"/>
  <c r="H341" i="11"/>
  <c r="F341" i="11"/>
  <c r="I340" i="11"/>
  <c r="J340" i="11" s="1"/>
  <c r="H340" i="11"/>
  <c r="F340" i="11"/>
  <c r="I339" i="11"/>
  <c r="J339" i="11" s="1"/>
  <c r="H339" i="11"/>
  <c r="F339" i="11"/>
  <c r="I338" i="11"/>
  <c r="J338" i="11" s="1"/>
  <c r="H338" i="11"/>
  <c r="F338" i="11"/>
  <c r="I337" i="11"/>
  <c r="J337" i="11" s="1"/>
  <c r="H337" i="11"/>
  <c r="F337" i="11"/>
  <c r="I336" i="11"/>
  <c r="J336" i="11" s="1"/>
  <c r="H336" i="11"/>
  <c r="F336" i="11"/>
  <c r="I335" i="11"/>
  <c r="J335" i="11" s="1"/>
  <c r="H335" i="11"/>
  <c r="F335" i="11"/>
  <c r="I334" i="11"/>
  <c r="J334" i="11" s="1"/>
  <c r="H334" i="11"/>
  <c r="F334" i="11"/>
  <c r="I333" i="11"/>
  <c r="J333" i="11" s="1"/>
  <c r="H333" i="11"/>
  <c r="F333" i="11"/>
  <c r="I332" i="11"/>
  <c r="J332" i="11" s="1"/>
  <c r="H332" i="11"/>
  <c r="F332" i="11"/>
  <c r="I331" i="11"/>
  <c r="J331" i="11" s="1"/>
  <c r="H331" i="11"/>
  <c r="F331" i="11"/>
  <c r="I330" i="11"/>
  <c r="J330" i="11" s="1"/>
  <c r="H330" i="11"/>
  <c r="F330" i="11"/>
  <c r="I329" i="11"/>
  <c r="J329" i="11" s="1"/>
  <c r="H329" i="11"/>
  <c r="F329" i="11"/>
  <c r="I328" i="11"/>
  <c r="J328" i="11" s="1"/>
  <c r="H328" i="11"/>
  <c r="F328" i="11"/>
  <c r="I327" i="11"/>
  <c r="J327" i="11" s="1"/>
  <c r="H327" i="11"/>
  <c r="F327" i="11"/>
  <c r="I326" i="11"/>
  <c r="J326" i="11" s="1"/>
  <c r="H326" i="11"/>
  <c r="F326" i="11"/>
  <c r="I325" i="11"/>
  <c r="J325" i="11" s="1"/>
  <c r="H325" i="11"/>
  <c r="F325" i="11"/>
  <c r="I324" i="11"/>
  <c r="J324" i="11" s="1"/>
  <c r="H324" i="11"/>
  <c r="F324" i="11"/>
  <c r="I323" i="11"/>
  <c r="J323" i="11" s="1"/>
  <c r="H323" i="11"/>
  <c r="F323" i="11"/>
  <c r="I322" i="11"/>
  <c r="J322" i="11" s="1"/>
  <c r="H322" i="11"/>
  <c r="F322" i="11"/>
  <c r="I321" i="11"/>
  <c r="J321" i="11" s="1"/>
  <c r="H321" i="11"/>
  <c r="F321" i="11"/>
  <c r="I320" i="11"/>
  <c r="J320" i="11" s="1"/>
  <c r="H320" i="11"/>
  <c r="F320" i="11"/>
  <c r="I319" i="11"/>
  <c r="J319" i="11" s="1"/>
  <c r="H319" i="11"/>
  <c r="F319" i="11"/>
  <c r="I318" i="11"/>
  <c r="J318" i="11" s="1"/>
  <c r="H318" i="11"/>
  <c r="F318" i="11"/>
  <c r="I317" i="11"/>
  <c r="J317" i="11" s="1"/>
  <c r="H317" i="11"/>
  <c r="F317" i="11"/>
  <c r="I316" i="11"/>
  <c r="J316" i="11" s="1"/>
  <c r="H316" i="11"/>
  <c r="F316" i="11"/>
  <c r="I315" i="11"/>
  <c r="J315" i="11" s="1"/>
  <c r="H315" i="11"/>
  <c r="F315" i="11"/>
  <c r="I314" i="11"/>
  <c r="J314" i="11" s="1"/>
  <c r="H314" i="11"/>
  <c r="F314" i="11"/>
  <c r="I313" i="11"/>
  <c r="J313" i="11" s="1"/>
  <c r="H313" i="11"/>
  <c r="F313" i="11"/>
  <c r="I312" i="11"/>
  <c r="J312" i="11" s="1"/>
  <c r="H312" i="11"/>
  <c r="F312" i="11"/>
  <c r="I311" i="11"/>
  <c r="J311" i="11" s="1"/>
  <c r="H311" i="11"/>
  <c r="F311" i="11"/>
  <c r="I310" i="11"/>
  <c r="J310" i="11" s="1"/>
  <c r="H310" i="11"/>
  <c r="F310" i="11"/>
  <c r="I309" i="11"/>
  <c r="J309" i="11" s="1"/>
  <c r="H309" i="11"/>
  <c r="F309" i="11"/>
  <c r="I308" i="11"/>
  <c r="J308" i="11" s="1"/>
  <c r="H308" i="11"/>
  <c r="F308" i="11"/>
  <c r="I307" i="11"/>
  <c r="J307" i="11" s="1"/>
  <c r="H307" i="11"/>
  <c r="F307" i="11"/>
  <c r="I306" i="11"/>
  <c r="J306" i="11" s="1"/>
  <c r="H306" i="11"/>
  <c r="F306" i="11"/>
  <c r="I305" i="11"/>
  <c r="J305" i="11" s="1"/>
  <c r="H305" i="11"/>
  <c r="F305" i="11"/>
  <c r="I304" i="11"/>
  <c r="J304" i="11" s="1"/>
  <c r="H304" i="11"/>
  <c r="F304" i="11"/>
  <c r="I303" i="11"/>
  <c r="J303" i="11" s="1"/>
  <c r="H303" i="11"/>
  <c r="F303" i="11"/>
  <c r="I302" i="11"/>
  <c r="J302" i="11" s="1"/>
  <c r="H302" i="11"/>
  <c r="F302" i="11"/>
  <c r="I301" i="11"/>
  <c r="J301" i="11" s="1"/>
  <c r="H301" i="11"/>
  <c r="F301" i="11"/>
  <c r="I300" i="11"/>
  <c r="J300" i="11" s="1"/>
  <c r="H300" i="11"/>
  <c r="F300" i="11"/>
  <c r="I299" i="11"/>
  <c r="J299" i="11" s="1"/>
  <c r="H299" i="11"/>
  <c r="F299" i="11"/>
  <c r="I298" i="11"/>
  <c r="J298" i="11" s="1"/>
  <c r="H298" i="11"/>
  <c r="F298" i="11"/>
  <c r="I297" i="11"/>
  <c r="J297" i="11" s="1"/>
  <c r="H297" i="11"/>
  <c r="F297" i="11"/>
  <c r="I296" i="11"/>
  <c r="J296" i="11" s="1"/>
  <c r="H296" i="11"/>
  <c r="F296" i="11"/>
  <c r="I295" i="11"/>
  <c r="J295" i="11" s="1"/>
  <c r="H295" i="11"/>
  <c r="F295" i="11"/>
  <c r="I294" i="11"/>
  <c r="J294" i="11" s="1"/>
  <c r="H294" i="11"/>
  <c r="F294" i="11"/>
  <c r="I293" i="11"/>
  <c r="J293" i="11" s="1"/>
  <c r="H293" i="11"/>
  <c r="F293" i="11"/>
  <c r="I292" i="11"/>
  <c r="J292" i="11" s="1"/>
  <c r="H292" i="11"/>
  <c r="F292" i="11"/>
  <c r="I291" i="11"/>
  <c r="J291" i="11" s="1"/>
  <c r="H291" i="11"/>
  <c r="F291" i="11"/>
  <c r="I290" i="11"/>
  <c r="J290" i="11" s="1"/>
  <c r="H290" i="11"/>
  <c r="F290" i="11"/>
  <c r="I289" i="11"/>
  <c r="J289" i="11" s="1"/>
  <c r="H289" i="11"/>
  <c r="F289" i="11"/>
  <c r="I288" i="11"/>
  <c r="J288" i="11" s="1"/>
  <c r="H288" i="11"/>
  <c r="F288" i="11"/>
  <c r="I287" i="11"/>
  <c r="J287" i="11" s="1"/>
  <c r="H287" i="11"/>
  <c r="F287" i="11"/>
  <c r="I286" i="11"/>
  <c r="J286" i="11" s="1"/>
  <c r="H286" i="11"/>
  <c r="F286" i="11"/>
  <c r="I285" i="11"/>
  <c r="J285" i="11" s="1"/>
  <c r="H285" i="11"/>
  <c r="F285" i="11"/>
  <c r="I284" i="11"/>
  <c r="J284" i="11" s="1"/>
  <c r="H284" i="11"/>
  <c r="F284" i="11"/>
  <c r="I283" i="11"/>
  <c r="J283" i="11" s="1"/>
  <c r="H283" i="11"/>
  <c r="F283" i="11"/>
  <c r="I282" i="11"/>
  <c r="J282" i="11" s="1"/>
  <c r="H282" i="11"/>
  <c r="F282" i="11"/>
  <c r="I281" i="11"/>
  <c r="J281" i="11" s="1"/>
  <c r="H281" i="11"/>
  <c r="F281" i="11"/>
  <c r="I280" i="11"/>
  <c r="J280" i="11" s="1"/>
  <c r="H280" i="11"/>
  <c r="F280" i="11"/>
  <c r="I279" i="11"/>
  <c r="J279" i="11" s="1"/>
  <c r="H279" i="11"/>
  <c r="F279" i="11"/>
  <c r="I278" i="11"/>
  <c r="J278" i="11" s="1"/>
  <c r="H278" i="11"/>
  <c r="F278" i="11"/>
  <c r="I277" i="11"/>
  <c r="J277" i="11" s="1"/>
  <c r="H277" i="11"/>
  <c r="F277" i="11"/>
  <c r="I276" i="11"/>
  <c r="J276" i="11" s="1"/>
  <c r="H276" i="11"/>
  <c r="F276" i="11"/>
  <c r="I275" i="11"/>
  <c r="J275" i="11" s="1"/>
  <c r="H275" i="11"/>
  <c r="F275" i="11"/>
  <c r="I274" i="11"/>
  <c r="J274" i="11" s="1"/>
  <c r="H274" i="11"/>
  <c r="F274" i="11"/>
  <c r="I273" i="11"/>
  <c r="J273" i="11" s="1"/>
  <c r="H273" i="11"/>
  <c r="F273" i="11"/>
  <c r="I272" i="11"/>
  <c r="J272" i="11" s="1"/>
  <c r="H272" i="11"/>
  <c r="F272" i="11"/>
  <c r="I271" i="11"/>
  <c r="J271" i="11" s="1"/>
  <c r="H271" i="11"/>
  <c r="F271" i="11"/>
  <c r="I270" i="11"/>
  <c r="J270" i="11" s="1"/>
  <c r="H270" i="11"/>
  <c r="F270" i="11"/>
  <c r="I269" i="11"/>
  <c r="J269" i="11" s="1"/>
  <c r="H269" i="11"/>
  <c r="F269" i="11"/>
  <c r="I268" i="11"/>
  <c r="J268" i="11" s="1"/>
  <c r="H268" i="11"/>
  <c r="F268" i="11"/>
  <c r="I267" i="11"/>
  <c r="J267" i="11" s="1"/>
  <c r="H267" i="11"/>
  <c r="F267" i="11"/>
  <c r="I266" i="11"/>
  <c r="J266" i="11" s="1"/>
  <c r="H266" i="11"/>
  <c r="F266" i="11"/>
  <c r="I265" i="11"/>
  <c r="J265" i="11" s="1"/>
  <c r="H265" i="11"/>
  <c r="F265" i="11"/>
  <c r="I264" i="11"/>
  <c r="J264" i="11" s="1"/>
  <c r="H264" i="11"/>
  <c r="F264" i="11"/>
  <c r="I263" i="11"/>
  <c r="J263" i="11" s="1"/>
  <c r="H263" i="11"/>
  <c r="F263" i="11"/>
  <c r="I262" i="11"/>
  <c r="J262" i="11" s="1"/>
  <c r="H262" i="11"/>
  <c r="F262" i="11"/>
  <c r="I261" i="11"/>
  <c r="J261" i="11" s="1"/>
  <c r="H261" i="11"/>
  <c r="F261" i="11"/>
  <c r="I260" i="11"/>
  <c r="J260" i="11" s="1"/>
  <c r="H260" i="11"/>
  <c r="F260" i="11"/>
  <c r="I259" i="11"/>
  <c r="J259" i="11" s="1"/>
  <c r="H259" i="11"/>
  <c r="F259" i="11"/>
  <c r="I258" i="11"/>
  <c r="J258" i="11" s="1"/>
  <c r="H258" i="11"/>
  <c r="F258" i="11"/>
  <c r="I257" i="11"/>
  <c r="J257" i="11" s="1"/>
  <c r="H257" i="11"/>
  <c r="F257" i="11"/>
  <c r="I256" i="11"/>
  <c r="J256" i="11" s="1"/>
  <c r="H256" i="11"/>
  <c r="F256" i="11"/>
  <c r="I255" i="11"/>
  <c r="J255" i="11" s="1"/>
  <c r="H255" i="11"/>
  <c r="F255" i="11"/>
  <c r="I254" i="11"/>
  <c r="J254" i="11" s="1"/>
  <c r="H254" i="11"/>
  <c r="F254" i="11"/>
  <c r="I253" i="11"/>
  <c r="J253" i="11" s="1"/>
  <c r="H253" i="11"/>
  <c r="F253" i="11"/>
  <c r="I252" i="11"/>
  <c r="J252" i="11" s="1"/>
  <c r="H252" i="11"/>
  <c r="F252" i="11"/>
  <c r="I251" i="11"/>
  <c r="J251" i="11" s="1"/>
  <c r="H251" i="11"/>
  <c r="F251" i="11"/>
  <c r="I250" i="11"/>
  <c r="J250" i="11" s="1"/>
  <c r="H250" i="11"/>
  <c r="F250" i="11"/>
  <c r="I249" i="11"/>
  <c r="J249" i="11" s="1"/>
  <c r="H249" i="11"/>
  <c r="F249" i="11"/>
  <c r="I248" i="11"/>
  <c r="J248" i="11" s="1"/>
  <c r="H248" i="11"/>
  <c r="F248" i="11"/>
  <c r="I247" i="11"/>
  <c r="J247" i="11" s="1"/>
  <c r="H247" i="11"/>
  <c r="F247" i="11"/>
  <c r="I246" i="11"/>
  <c r="J246" i="11" s="1"/>
  <c r="H246" i="11"/>
  <c r="F246" i="11"/>
  <c r="I245" i="11"/>
  <c r="J245" i="11" s="1"/>
  <c r="H245" i="11"/>
  <c r="F245" i="11"/>
  <c r="I244" i="11"/>
  <c r="J244" i="11" s="1"/>
  <c r="H244" i="11"/>
  <c r="F244" i="11"/>
  <c r="I243" i="11"/>
  <c r="J243" i="11" s="1"/>
  <c r="H243" i="11"/>
  <c r="F243" i="11"/>
  <c r="I242" i="11"/>
  <c r="J242" i="11" s="1"/>
  <c r="H242" i="11"/>
  <c r="F242" i="11"/>
  <c r="I241" i="11"/>
  <c r="J241" i="11" s="1"/>
  <c r="H241" i="11"/>
  <c r="F241" i="11"/>
  <c r="I240" i="11"/>
  <c r="J240" i="11" s="1"/>
  <c r="H240" i="11"/>
  <c r="F240" i="11"/>
  <c r="I239" i="11"/>
  <c r="J239" i="11" s="1"/>
  <c r="H239" i="11"/>
  <c r="F239" i="11"/>
  <c r="I238" i="11"/>
  <c r="J238" i="11" s="1"/>
  <c r="H238" i="11"/>
  <c r="F238" i="11"/>
  <c r="I237" i="11"/>
  <c r="J237" i="11" s="1"/>
  <c r="H237" i="11"/>
  <c r="F237" i="11"/>
  <c r="I236" i="11"/>
  <c r="J236" i="11" s="1"/>
  <c r="H236" i="11"/>
  <c r="F236" i="11"/>
  <c r="I235" i="11"/>
  <c r="J235" i="11" s="1"/>
  <c r="H235" i="11"/>
  <c r="F235" i="11"/>
  <c r="I234" i="11"/>
  <c r="J234" i="11" s="1"/>
  <c r="H234" i="11"/>
  <c r="F234" i="11"/>
  <c r="I233" i="11"/>
  <c r="J233" i="11" s="1"/>
  <c r="H233" i="11"/>
  <c r="F233" i="11"/>
  <c r="I232" i="11"/>
  <c r="J232" i="11" s="1"/>
  <c r="H232" i="11"/>
  <c r="F232" i="11"/>
  <c r="I231" i="11"/>
  <c r="J231" i="11" s="1"/>
  <c r="H231" i="11"/>
  <c r="F231" i="11"/>
  <c r="I230" i="11"/>
  <c r="J230" i="11" s="1"/>
  <c r="H230" i="11"/>
  <c r="F230" i="11"/>
  <c r="I229" i="11"/>
  <c r="J229" i="11" s="1"/>
  <c r="H229" i="11"/>
  <c r="F229" i="11"/>
  <c r="I228" i="11"/>
  <c r="J228" i="11" s="1"/>
  <c r="H228" i="11"/>
  <c r="F228" i="11"/>
  <c r="I227" i="11"/>
  <c r="J227" i="11" s="1"/>
  <c r="H227" i="11"/>
  <c r="F227" i="11"/>
  <c r="I226" i="11"/>
  <c r="J226" i="11" s="1"/>
  <c r="H226" i="11"/>
  <c r="F226" i="11"/>
  <c r="I225" i="11"/>
  <c r="J225" i="11" s="1"/>
  <c r="H225" i="11"/>
  <c r="F225" i="11"/>
  <c r="I224" i="11"/>
  <c r="J224" i="11" s="1"/>
  <c r="H224" i="11"/>
  <c r="F224" i="11"/>
  <c r="I223" i="11"/>
  <c r="J223" i="11" s="1"/>
  <c r="H223" i="11"/>
  <c r="F223" i="11"/>
  <c r="I222" i="11"/>
  <c r="J222" i="11" s="1"/>
  <c r="H222" i="11"/>
  <c r="F222" i="11"/>
  <c r="I221" i="11"/>
  <c r="J221" i="11" s="1"/>
  <c r="H221" i="11"/>
  <c r="F221" i="11"/>
  <c r="I220" i="11"/>
  <c r="J220" i="11" s="1"/>
  <c r="H220" i="11"/>
  <c r="F220" i="11"/>
  <c r="I219" i="11"/>
  <c r="J219" i="11" s="1"/>
  <c r="H219" i="11"/>
  <c r="F219" i="11"/>
  <c r="I218" i="11"/>
  <c r="J218" i="11" s="1"/>
  <c r="H218" i="11"/>
  <c r="F218" i="11"/>
  <c r="I217" i="11"/>
  <c r="J217" i="11" s="1"/>
  <c r="H217" i="11"/>
  <c r="F217" i="11"/>
  <c r="I216" i="11"/>
  <c r="J216" i="11" s="1"/>
  <c r="H216" i="11"/>
  <c r="F216" i="11"/>
  <c r="I215" i="11"/>
  <c r="J215" i="11" s="1"/>
  <c r="H215" i="11"/>
  <c r="F215" i="11"/>
  <c r="I214" i="11"/>
  <c r="J214" i="11" s="1"/>
  <c r="H214" i="11"/>
  <c r="F214" i="11"/>
  <c r="I213" i="11"/>
  <c r="J213" i="11" s="1"/>
  <c r="H213" i="11"/>
  <c r="F213" i="11"/>
  <c r="I212" i="11"/>
  <c r="J212" i="11" s="1"/>
  <c r="H212" i="11"/>
  <c r="F212" i="11"/>
  <c r="I211" i="11"/>
  <c r="J211" i="11" s="1"/>
  <c r="H211" i="11"/>
  <c r="F211" i="11"/>
  <c r="I210" i="11"/>
  <c r="J210" i="11" s="1"/>
  <c r="H210" i="11"/>
  <c r="F210" i="11"/>
  <c r="I209" i="11"/>
  <c r="J209" i="11" s="1"/>
  <c r="H209" i="11"/>
  <c r="F209" i="11"/>
  <c r="I208" i="11"/>
  <c r="J208" i="11" s="1"/>
  <c r="H208" i="11"/>
  <c r="F208" i="11"/>
  <c r="I207" i="11"/>
  <c r="J207" i="11" s="1"/>
  <c r="H207" i="11"/>
  <c r="F207" i="11"/>
  <c r="I206" i="11"/>
  <c r="J206" i="11" s="1"/>
  <c r="H206" i="11"/>
  <c r="F206" i="11"/>
  <c r="I205" i="11"/>
  <c r="J205" i="11" s="1"/>
  <c r="H205" i="11"/>
  <c r="F205" i="11"/>
  <c r="I204" i="11"/>
  <c r="J204" i="11" s="1"/>
  <c r="H204" i="11"/>
  <c r="F204" i="11"/>
  <c r="I203" i="11"/>
  <c r="J203" i="11" s="1"/>
  <c r="H203" i="11"/>
  <c r="F203" i="11"/>
  <c r="I202" i="11"/>
  <c r="J202" i="11" s="1"/>
  <c r="H202" i="11"/>
  <c r="F202" i="11"/>
  <c r="I201" i="11"/>
  <c r="J201" i="11" s="1"/>
  <c r="H201" i="11"/>
  <c r="F201" i="11"/>
  <c r="I200" i="11"/>
  <c r="J200" i="11" s="1"/>
  <c r="H200" i="11"/>
  <c r="F200" i="11"/>
  <c r="I199" i="11"/>
  <c r="J199" i="11" s="1"/>
  <c r="H199" i="11"/>
  <c r="F199" i="11"/>
  <c r="I198" i="11"/>
  <c r="J198" i="11" s="1"/>
  <c r="H198" i="11"/>
  <c r="F198" i="11"/>
  <c r="I197" i="11"/>
  <c r="J197" i="11" s="1"/>
  <c r="H197" i="11"/>
  <c r="F197" i="11"/>
  <c r="I196" i="11"/>
  <c r="J196" i="11" s="1"/>
  <c r="H196" i="11"/>
  <c r="F196" i="11"/>
  <c r="I195" i="11"/>
  <c r="J195" i="11" s="1"/>
  <c r="H195" i="11"/>
  <c r="F195" i="11"/>
  <c r="I194" i="11"/>
  <c r="J194" i="11" s="1"/>
  <c r="H194" i="11"/>
  <c r="F194" i="11"/>
  <c r="I193" i="11"/>
  <c r="J193" i="11" s="1"/>
  <c r="H193" i="11"/>
  <c r="F193" i="11"/>
  <c r="I192" i="11"/>
  <c r="J192" i="11" s="1"/>
  <c r="H192" i="11"/>
  <c r="F192" i="11"/>
  <c r="I191" i="11"/>
  <c r="J191" i="11" s="1"/>
  <c r="H191" i="11"/>
  <c r="F191" i="11"/>
  <c r="I190" i="11"/>
  <c r="J190" i="11" s="1"/>
  <c r="H190" i="11"/>
  <c r="F190" i="11"/>
  <c r="I189" i="11"/>
  <c r="J189" i="11" s="1"/>
  <c r="H189" i="11"/>
  <c r="F189" i="11"/>
  <c r="I188" i="11"/>
  <c r="J188" i="11" s="1"/>
  <c r="H188" i="11"/>
  <c r="F188" i="11"/>
  <c r="I187" i="11"/>
  <c r="J187" i="11" s="1"/>
  <c r="H187" i="11"/>
  <c r="F187" i="11"/>
  <c r="I186" i="11"/>
  <c r="J186" i="11" s="1"/>
  <c r="H186" i="11"/>
  <c r="F186" i="11"/>
  <c r="I185" i="11"/>
  <c r="J185" i="11" s="1"/>
  <c r="H185" i="11"/>
  <c r="F185" i="11"/>
  <c r="I184" i="11"/>
  <c r="J184" i="11" s="1"/>
  <c r="H184" i="11"/>
  <c r="F184" i="11"/>
  <c r="I183" i="11"/>
  <c r="J183" i="11" s="1"/>
  <c r="H183" i="11"/>
  <c r="F183" i="11"/>
  <c r="I182" i="11"/>
  <c r="J182" i="11" s="1"/>
  <c r="H182" i="11"/>
  <c r="F182" i="11"/>
  <c r="I181" i="11"/>
  <c r="J181" i="11" s="1"/>
  <c r="H181" i="11"/>
  <c r="F181" i="11"/>
  <c r="I180" i="11"/>
  <c r="J180" i="11" s="1"/>
  <c r="H180" i="11"/>
  <c r="F180" i="11"/>
  <c r="I179" i="11"/>
  <c r="J179" i="11" s="1"/>
  <c r="H179" i="11"/>
  <c r="F179" i="11"/>
  <c r="I178" i="11"/>
  <c r="J178" i="11" s="1"/>
  <c r="H178" i="11"/>
  <c r="F178" i="11"/>
  <c r="I177" i="11"/>
  <c r="J177" i="11" s="1"/>
  <c r="H177" i="11"/>
  <c r="F177" i="11"/>
  <c r="I176" i="11"/>
  <c r="J176" i="11" s="1"/>
  <c r="H176" i="11"/>
  <c r="F176" i="11"/>
  <c r="I175" i="11"/>
  <c r="J175" i="11" s="1"/>
  <c r="H175" i="11"/>
  <c r="F175" i="11"/>
  <c r="I174" i="11"/>
  <c r="J174" i="11" s="1"/>
  <c r="H174" i="11"/>
  <c r="F174" i="11"/>
  <c r="I173" i="11"/>
  <c r="J173" i="11" s="1"/>
  <c r="H173" i="11"/>
  <c r="F173" i="11"/>
  <c r="I172" i="11"/>
  <c r="J172" i="11" s="1"/>
  <c r="H172" i="11"/>
  <c r="F172" i="11"/>
  <c r="I171" i="11"/>
  <c r="J171" i="11" s="1"/>
  <c r="H171" i="11"/>
  <c r="F171" i="11"/>
  <c r="I170" i="11"/>
  <c r="J170" i="11" s="1"/>
  <c r="H170" i="11"/>
  <c r="F170" i="11"/>
  <c r="I169" i="11"/>
  <c r="J169" i="11" s="1"/>
  <c r="H169" i="11"/>
  <c r="F169" i="11"/>
  <c r="I168" i="11"/>
  <c r="J168" i="11" s="1"/>
  <c r="H168" i="11"/>
  <c r="F168" i="11"/>
  <c r="I167" i="11"/>
  <c r="J167" i="11" s="1"/>
  <c r="H167" i="11"/>
  <c r="F167" i="11"/>
  <c r="I166" i="11"/>
  <c r="J166" i="11" s="1"/>
  <c r="H166" i="11"/>
  <c r="F166" i="11"/>
  <c r="I165" i="11"/>
  <c r="J165" i="11" s="1"/>
  <c r="H165" i="11"/>
  <c r="F165" i="11"/>
  <c r="I164" i="11"/>
  <c r="J164" i="11" s="1"/>
  <c r="H164" i="11"/>
  <c r="F164" i="11"/>
  <c r="I163" i="11"/>
  <c r="J163" i="11" s="1"/>
  <c r="H163" i="11"/>
  <c r="F163" i="11"/>
  <c r="I162" i="11"/>
  <c r="J162" i="11" s="1"/>
  <c r="H162" i="11"/>
  <c r="F162" i="11"/>
  <c r="I161" i="11"/>
  <c r="J161" i="11" s="1"/>
  <c r="H161" i="11"/>
  <c r="F161" i="11"/>
  <c r="I160" i="11"/>
  <c r="J160" i="11" s="1"/>
  <c r="H160" i="11"/>
  <c r="F160" i="11"/>
  <c r="I159" i="11"/>
  <c r="J159" i="11" s="1"/>
  <c r="H159" i="11"/>
  <c r="F159" i="11"/>
  <c r="I158" i="11"/>
  <c r="J158" i="11" s="1"/>
  <c r="H158" i="11"/>
  <c r="F158" i="11"/>
  <c r="I157" i="11"/>
  <c r="J157" i="11" s="1"/>
  <c r="H157" i="11"/>
  <c r="F157" i="11"/>
  <c r="I156" i="11"/>
  <c r="J156" i="11" s="1"/>
  <c r="H156" i="11"/>
  <c r="F156" i="11"/>
  <c r="I155" i="11"/>
  <c r="J155" i="11" s="1"/>
  <c r="H155" i="11"/>
  <c r="F155" i="11"/>
  <c r="I154" i="11"/>
  <c r="J154" i="11" s="1"/>
  <c r="H154" i="11"/>
  <c r="F154" i="11"/>
  <c r="I153" i="11"/>
  <c r="J153" i="11" s="1"/>
  <c r="H153" i="11"/>
  <c r="F153" i="11"/>
  <c r="I152" i="11"/>
  <c r="J152" i="11" s="1"/>
  <c r="H152" i="11"/>
  <c r="F152" i="11"/>
  <c r="I151" i="11"/>
  <c r="J151" i="11" s="1"/>
  <c r="H151" i="11"/>
  <c r="F151" i="11"/>
  <c r="I150" i="11"/>
  <c r="J150" i="11" s="1"/>
  <c r="H150" i="11"/>
  <c r="F150" i="11"/>
  <c r="I149" i="11"/>
  <c r="J149" i="11" s="1"/>
  <c r="H149" i="11"/>
  <c r="F149" i="11"/>
  <c r="I148" i="11"/>
  <c r="J148" i="11" s="1"/>
  <c r="H148" i="11"/>
  <c r="F148" i="11"/>
  <c r="I147" i="11"/>
  <c r="J147" i="11" s="1"/>
  <c r="H147" i="11"/>
  <c r="F147" i="11"/>
  <c r="I146" i="11"/>
  <c r="J146" i="11" s="1"/>
  <c r="H146" i="11"/>
  <c r="F146" i="11"/>
  <c r="I145" i="11"/>
  <c r="J145" i="11" s="1"/>
  <c r="H145" i="11"/>
  <c r="F145" i="11"/>
  <c r="I144" i="11"/>
  <c r="J144" i="11" s="1"/>
  <c r="H144" i="11"/>
  <c r="F144" i="11"/>
  <c r="I143" i="11"/>
  <c r="J143" i="11" s="1"/>
  <c r="H143" i="11"/>
  <c r="F143" i="11"/>
  <c r="I142" i="11"/>
  <c r="J142" i="11" s="1"/>
  <c r="H142" i="11"/>
  <c r="F142" i="11"/>
  <c r="I141" i="11"/>
  <c r="J141" i="11" s="1"/>
  <c r="H141" i="11"/>
  <c r="F141" i="11"/>
  <c r="I140" i="11"/>
  <c r="J140" i="11" s="1"/>
  <c r="H140" i="11"/>
  <c r="F140" i="11"/>
  <c r="I139" i="11"/>
  <c r="J139" i="11" s="1"/>
  <c r="H139" i="11"/>
  <c r="F139" i="11"/>
  <c r="I138" i="11"/>
  <c r="J138" i="11" s="1"/>
  <c r="H138" i="11"/>
  <c r="F138" i="11"/>
  <c r="I137" i="11"/>
  <c r="J137" i="11" s="1"/>
  <c r="H137" i="11"/>
  <c r="F137" i="11"/>
  <c r="I136" i="11"/>
  <c r="J136" i="11" s="1"/>
  <c r="H136" i="11"/>
  <c r="F136" i="11"/>
  <c r="I135" i="11"/>
  <c r="J135" i="11" s="1"/>
  <c r="H135" i="11"/>
  <c r="F135" i="11"/>
  <c r="I134" i="11"/>
  <c r="J134" i="11" s="1"/>
  <c r="H134" i="11"/>
  <c r="F134" i="11"/>
  <c r="I133" i="11"/>
  <c r="J133" i="11" s="1"/>
  <c r="H133" i="11"/>
  <c r="F133" i="11"/>
  <c r="I132" i="11"/>
  <c r="J132" i="11" s="1"/>
  <c r="H132" i="11"/>
  <c r="F132" i="11"/>
  <c r="I131" i="11"/>
  <c r="J131" i="11" s="1"/>
  <c r="H131" i="11"/>
  <c r="F131" i="11"/>
  <c r="I130" i="11"/>
  <c r="J130" i="11" s="1"/>
  <c r="H130" i="11"/>
  <c r="F130" i="11"/>
  <c r="I129" i="11"/>
  <c r="J129" i="11" s="1"/>
  <c r="H129" i="11"/>
  <c r="F129" i="11"/>
  <c r="I128" i="11"/>
  <c r="J128" i="11" s="1"/>
  <c r="H128" i="11"/>
  <c r="F128" i="11"/>
  <c r="I127" i="11"/>
  <c r="J127" i="11" s="1"/>
  <c r="H127" i="11"/>
  <c r="F127" i="11"/>
  <c r="I126" i="11"/>
  <c r="J126" i="11" s="1"/>
  <c r="H126" i="11"/>
  <c r="F126" i="11"/>
  <c r="I125" i="11"/>
  <c r="J125" i="11" s="1"/>
  <c r="H125" i="11"/>
  <c r="F125" i="11"/>
  <c r="I124" i="11"/>
  <c r="J124" i="11" s="1"/>
  <c r="H124" i="11"/>
  <c r="F124" i="11"/>
  <c r="I123" i="11"/>
  <c r="J123" i="11" s="1"/>
  <c r="H123" i="11"/>
  <c r="F123" i="11"/>
  <c r="I122" i="11"/>
  <c r="J122" i="11" s="1"/>
  <c r="H122" i="11"/>
  <c r="F122" i="11"/>
  <c r="I121" i="11"/>
  <c r="J121" i="11" s="1"/>
  <c r="H121" i="11"/>
  <c r="F121" i="11"/>
  <c r="I120" i="11"/>
  <c r="J120" i="11" s="1"/>
  <c r="H120" i="11"/>
  <c r="F120" i="11"/>
  <c r="I119" i="11"/>
  <c r="J119" i="11" s="1"/>
  <c r="H119" i="11"/>
  <c r="F119" i="11"/>
  <c r="I118" i="11"/>
  <c r="J118" i="11" s="1"/>
  <c r="H118" i="11"/>
  <c r="F118" i="11"/>
  <c r="I117" i="11"/>
  <c r="J117" i="11" s="1"/>
  <c r="H117" i="11"/>
  <c r="F117" i="11"/>
  <c r="I116" i="11"/>
  <c r="J116" i="11" s="1"/>
  <c r="H116" i="11"/>
  <c r="F116" i="11"/>
  <c r="I115" i="11"/>
  <c r="J115" i="11" s="1"/>
  <c r="H115" i="11"/>
  <c r="F115" i="11"/>
  <c r="I114" i="11"/>
  <c r="J114" i="11" s="1"/>
  <c r="H114" i="11"/>
  <c r="F114" i="11"/>
  <c r="I113" i="11"/>
  <c r="J113" i="11" s="1"/>
  <c r="H113" i="11"/>
  <c r="F113" i="11"/>
  <c r="I112" i="11"/>
  <c r="J112" i="11" s="1"/>
  <c r="H112" i="11"/>
  <c r="F112" i="11"/>
  <c r="I111" i="11"/>
  <c r="J111" i="11" s="1"/>
  <c r="H111" i="11"/>
  <c r="F111" i="11"/>
  <c r="I110" i="11"/>
  <c r="J110" i="11" s="1"/>
  <c r="H110" i="11"/>
  <c r="F110" i="11"/>
  <c r="I109" i="11"/>
  <c r="J109" i="11" s="1"/>
  <c r="H109" i="11"/>
  <c r="F109" i="11"/>
  <c r="I108" i="11"/>
  <c r="J108" i="11" s="1"/>
  <c r="H108" i="11"/>
  <c r="F108" i="11"/>
  <c r="I107" i="11"/>
  <c r="J107" i="11" s="1"/>
  <c r="H107" i="11"/>
  <c r="F107" i="11"/>
  <c r="I106" i="11"/>
  <c r="J106" i="11" s="1"/>
  <c r="H106" i="11"/>
  <c r="F106" i="11"/>
  <c r="I105" i="11"/>
  <c r="J105" i="11" s="1"/>
  <c r="H105" i="11"/>
  <c r="F105" i="11"/>
  <c r="I104" i="11"/>
  <c r="J104" i="11" s="1"/>
  <c r="H104" i="11"/>
  <c r="F104" i="11"/>
  <c r="I103" i="11"/>
  <c r="J103" i="11" s="1"/>
  <c r="H103" i="11"/>
  <c r="F103" i="11"/>
  <c r="I102" i="11"/>
  <c r="J102" i="11" s="1"/>
  <c r="H102" i="11"/>
  <c r="F102" i="11"/>
  <c r="I101" i="11"/>
  <c r="J101" i="11" s="1"/>
  <c r="H101" i="11"/>
  <c r="F101" i="11"/>
  <c r="I100" i="11"/>
  <c r="J100" i="11" s="1"/>
  <c r="H100" i="11"/>
  <c r="F100" i="11"/>
  <c r="I99" i="11"/>
  <c r="J99" i="11" s="1"/>
  <c r="H99" i="11"/>
  <c r="F99" i="11"/>
  <c r="I98" i="11"/>
  <c r="J98" i="11" s="1"/>
  <c r="H98" i="11"/>
  <c r="F98" i="11"/>
  <c r="I97" i="11"/>
  <c r="J97" i="11" s="1"/>
  <c r="H97" i="11"/>
  <c r="F97" i="11"/>
  <c r="I96" i="11"/>
  <c r="J96" i="11" s="1"/>
  <c r="H96" i="11"/>
  <c r="F96" i="11"/>
  <c r="I95" i="11"/>
  <c r="J95" i="11" s="1"/>
  <c r="H95" i="11"/>
  <c r="F95" i="11"/>
  <c r="I94" i="11"/>
  <c r="J94" i="11" s="1"/>
  <c r="H94" i="11"/>
  <c r="F94" i="11"/>
  <c r="I93" i="11"/>
  <c r="J93" i="11" s="1"/>
  <c r="H93" i="11"/>
  <c r="F93" i="11"/>
  <c r="I92" i="11"/>
  <c r="J92" i="11" s="1"/>
  <c r="H92" i="11"/>
  <c r="F92" i="11"/>
  <c r="I91" i="11"/>
  <c r="J91" i="11" s="1"/>
  <c r="H91" i="11"/>
  <c r="F91" i="11"/>
  <c r="I90" i="11"/>
  <c r="J90" i="11" s="1"/>
  <c r="H90" i="11"/>
  <c r="F90" i="11"/>
  <c r="I89" i="11"/>
  <c r="J89" i="11" s="1"/>
  <c r="H89" i="11"/>
  <c r="F89" i="11"/>
  <c r="I88" i="11"/>
  <c r="J88" i="11" s="1"/>
  <c r="H88" i="11"/>
  <c r="F88" i="11"/>
  <c r="I87" i="11"/>
  <c r="J87" i="11" s="1"/>
  <c r="H87" i="11"/>
  <c r="F87" i="11"/>
  <c r="I86" i="11"/>
  <c r="J86" i="11" s="1"/>
  <c r="H86" i="11"/>
  <c r="F86" i="11"/>
  <c r="I85" i="11"/>
  <c r="J85" i="11" s="1"/>
  <c r="H85" i="11"/>
  <c r="F85" i="11"/>
  <c r="I84" i="11"/>
  <c r="J84" i="11" s="1"/>
  <c r="H84" i="11"/>
  <c r="F84" i="11"/>
  <c r="I83" i="11"/>
  <c r="J83" i="11" s="1"/>
  <c r="H83" i="11"/>
  <c r="F83" i="11"/>
  <c r="I82" i="11"/>
  <c r="J82" i="11" s="1"/>
  <c r="H82" i="11"/>
  <c r="F82" i="11"/>
  <c r="I81" i="11"/>
  <c r="J81" i="11" s="1"/>
  <c r="H81" i="11"/>
  <c r="F81" i="11"/>
  <c r="I80" i="11"/>
  <c r="J80" i="11" s="1"/>
  <c r="H80" i="11"/>
  <c r="F80" i="11"/>
  <c r="I79" i="11"/>
  <c r="J79" i="11" s="1"/>
  <c r="H79" i="11"/>
  <c r="F79" i="11"/>
  <c r="I78" i="11"/>
  <c r="J78" i="11" s="1"/>
  <c r="H78" i="11"/>
  <c r="F78" i="11"/>
  <c r="I77" i="11"/>
  <c r="J77" i="11" s="1"/>
  <c r="H77" i="11"/>
  <c r="F77" i="11"/>
  <c r="I76" i="11"/>
  <c r="J76" i="11" s="1"/>
  <c r="H76" i="11"/>
  <c r="F76" i="11"/>
  <c r="I75" i="11"/>
  <c r="J75" i="11" s="1"/>
  <c r="H75" i="11"/>
  <c r="F75" i="11"/>
  <c r="I74" i="11"/>
  <c r="J74" i="11" s="1"/>
  <c r="H74" i="11"/>
  <c r="F74" i="11"/>
  <c r="I73" i="11"/>
  <c r="J73" i="11" s="1"/>
  <c r="H73" i="11"/>
  <c r="F73" i="11"/>
  <c r="I72" i="11"/>
  <c r="J72" i="11" s="1"/>
  <c r="H72" i="11"/>
  <c r="F72" i="11"/>
  <c r="I71" i="11"/>
  <c r="J71" i="11" s="1"/>
  <c r="H71" i="11"/>
  <c r="F71" i="11"/>
  <c r="I70" i="11"/>
  <c r="J70" i="11" s="1"/>
  <c r="H70" i="11"/>
  <c r="F70" i="11"/>
  <c r="I69" i="11"/>
  <c r="J69" i="11" s="1"/>
  <c r="H69" i="11"/>
  <c r="F69" i="11"/>
  <c r="I68" i="11"/>
  <c r="J68" i="11" s="1"/>
  <c r="H68" i="11"/>
  <c r="F68" i="11"/>
  <c r="I67" i="11"/>
  <c r="J67" i="11" s="1"/>
  <c r="H67" i="11"/>
  <c r="F67" i="11"/>
  <c r="I66" i="11"/>
  <c r="J66" i="11" s="1"/>
  <c r="H66" i="11"/>
  <c r="F66" i="11"/>
  <c r="I65" i="11"/>
  <c r="J65" i="11" s="1"/>
  <c r="H65" i="11"/>
  <c r="F65" i="11"/>
  <c r="I64" i="11"/>
  <c r="J64" i="11" s="1"/>
  <c r="H64" i="11"/>
  <c r="F64" i="11"/>
  <c r="I63" i="11"/>
  <c r="J63" i="11" s="1"/>
  <c r="H63" i="11"/>
  <c r="F63" i="11"/>
  <c r="I62" i="11"/>
  <c r="J62" i="11" s="1"/>
  <c r="H62" i="11"/>
  <c r="F62" i="11"/>
  <c r="I61" i="11"/>
  <c r="J61" i="11" s="1"/>
  <c r="H61" i="11"/>
  <c r="F61" i="11"/>
  <c r="I60" i="11"/>
  <c r="J60" i="11" s="1"/>
  <c r="H60" i="11"/>
  <c r="F60" i="11"/>
  <c r="I59" i="11"/>
  <c r="J59" i="11" s="1"/>
  <c r="H59" i="11"/>
  <c r="F59" i="11"/>
  <c r="I58" i="11"/>
  <c r="J58" i="11" s="1"/>
  <c r="H58" i="11"/>
  <c r="F58" i="11"/>
  <c r="I57" i="11"/>
  <c r="J57" i="11" s="1"/>
  <c r="H57" i="11"/>
  <c r="F57" i="11"/>
  <c r="I56" i="11"/>
  <c r="J56" i="11" s="1"/>
  <c r="H56" i="11"/>
  <c r="F56" i="11"/>
  <c r="I55" i="11"/>
  <c r="J55" i="11" s="1"/>
  <c r="H55" i="11"/>
  <c r="F55" i="11"/>
  <c r="I54" i="11"/>
  <c r="J54" i="11" s="1"/>
  <c r="H54" i="11"/>
  <c r="F54" i="11"/>
  <c r="I53" i="11"/>
  <c r="J53" i="11" s="1"/>
  <c r="H53" i="11"/>
  <c r="F53" i="11"/>
  <c r="I52" i="11"/>
  <c r="J52" i="11" s="1"/>
  <c r="H52" i="11"/>
  <c r="F52" i="11"/>
  <c r="I51" i="11"/>
  <c r="J51" i="11" s="1"/>
  <c r="H51" i="11"/>
  <c r="F51" i="11"/>
  <c r="I50" i="11"/>
  <c r="J50" i="11" s="1"/>
  <c r="H50" i="11"/>
  <c r="F50" i="11"/>
  <c r="I49" i="11"/>
  <c r="J49" i="11" s="1"/>
  <c r="H49" i="11"/>
  <c r="F49" i="11"/>
  <c r="I48" i="11"/>
  <c r="J48" i="11" s="1"/>
  <c r="H48" i="11"/>
  <c r="F48" i="11"/>
  <c r="I47" i="11"/>
  <c r="J47" i="11" s="1"/>
  <c r="H47" i="11"/>
  <c r="F47" i="11"/>
  <c r="I46" i="11"/>
  <c r="J46" i="11" s="1"/>
  <c r="H46" i="11"/>
  <c r="F46" i="11"/>
  <c r="I45" i="11"/>
  <c r="J45" i="11" s="1"/>
  <c r="H45" i="11"/>
  <c r="F45" i="11"/>
  <c r="I44" i="11"/>
  <c r="J44" i="11" s="1"/>
  <c r="H44" i="11"/>
  <c r="F44" i="11"/>
  <c r="I43" i="11"/>
  <c r="J43" i="11" s="1"/>
  <c r="H43" i="11"/>
  <c r="F43" i="11"/>
  <c r="I42" i="11"/>
  <c r="J42" i="11" s="1"/>
  <c r="H42" i="11"/>
  <c r="F42" i="11"/>
  <c r="I41" i="11"/>
  <c r="J41" i="11" s="1"/>
  <c r="H41" i="11"/>
  <c r="F41" i="11"/>
  <c r="I40" i="11"/>
  <c r="J40" i="11" s="1"/>
  <c r="H40" i="11"/>
  <c r="F40" i="11"/>
  <c r="I39" i="11"/>
  <c r="J39" i="11" s="1"/>
  <c r="H39" i="11"/>
  <c r="F39" i="11"/>
  <c r="I38" i="11"/>
  <c r="J38" i="11" s="1"/>
  <c r="H38" i="11"/>
  <c r="F38" i="11"/>
  <c r="I37" i="11"/>
  <c r="J37" i="11" s="1"/>
  <c r="H37" i="11"/>
  <c r="F37" i="11"/>
  <c r="I36" i="11"/>
  <c r="J36" i="11" s="1"/>
  <c r="H36" i="11"/>
  <c r="F36" i="11"/>
  <c r="I35" i="11"/>
  <c r="J35" i="11" s="1"/>
  <c r="H35" i="11"/>
  <c r="F35" i="11"/>
  <c r="I34" i="11"/>
  <c r="J34" i="11" s="1"/>
  <c r="H34" i="11"/>
  <c r="F34" i="11"/>
  <c r="I33" i="11"/>
  <c r="J33" i="11" s="1"/>
  <c r="H33" i="11"/>
  <c r="F33" i="11"/>
  <c r="I32" i="11"/>
  <c r="J32" i="11" s="1"/>
  <c r="H32" i="11"/>
  <c r="F32" i="11"/>
  <c r="I31" i="11"/>
  <c r="J31" i="11" s="1"/>
  <c r="H31" i="11"/>
  <c r="F31" i="11"/>
  <c r="I30" i="11"/>
  <c r="J30" i="11" s="1"/>
  <c r="H30" i="11"/>
  <c r="F30" i="11"/>
  <c r="I29" i="11"/>
  <c r="J29" i="11" s="1"/>
  <c r="H29" i="11"/>
  <c r="F29" i="11"/>
  <c r="I28" i="11"/>
  <c r="J28" i="11" s="1"/>
  <c r="H28" i="11"/>
  <c r="F28" i="11"/>
  <c r="I27" i="11"/>
  <c r="J27" i="11" s="1"/>
  <c r="H27" i="11"/>
  <c r="F27" i="11"/>
  <c r="I26" i="11"/>
  <c r="J26" i="11" s="1"/>
  <c r="H26" i="11"/>
  <c r="F26" i="11"/>
  <c r="I25" i="11"/>
  <c r="J25" i="11" s="1"/>
  <c r="H25" i="11"/>
  <c r="F25" i="11"/>
  <c r="I24" i="11"/>
  <c r="J24" i="11" s="1"/>
  <c r="H24" i="11"/>
  <c r="F24" i="11"/>
  <c r="I23" i="11"/>
  <c r="J23" i="11" s="1"/>
  <c r="H23" i="11"/>
  <c r="F23" i="11"/>
  <c r="I22" i="11"/>
  <c r="J22" i="11" s="1"/>
  <c r="H22" i="11"/>
  <c r="F22" i="11"/>
  <c r="I21" i="11"/>
  <c r="J21" i="11" s="1"/>
  <c r="H21" i="11"/>
  <c r="F21" i="11"/>
  <c r="I20" i="11"/>
  <c r="J20" i="11" s="1"/>
  <c r="H20" i="11"/>
  <c r="F20" i="11"/>
  <c r="I19" i="11"/>
  <c r="J19" i="11" s="1"/>
  <c r="H19" i="11"/>
  <c r="F19" i="11"/>
  <c r="I18" i="11"/>
  <c r="J18" i="11" s="1"/>
  <c r="H18" i="11"/>
  <c r="F18" i="11"/>
  <c r="I17" i="11"/>
  <c r="J17" i="11" s="1"/>
  <c r="H17" i="11"/>
  <c r="F17" i="11"/>
  <c r="I16" i="11"/>
  <c r="J16" i="11" s="1"/>
  <c r="H16" i="11"/>
  <c r="F16" i="11"/>
  <c r="I15" i="11"/>
  <c r="J15" i="11" s="1"/>
  <c r="H15" i="11"/>
  <c r="F15" i="11"/>
  <c r="I14" i="11"/>
  <c r="J14" i="11" s="1"/>
  <c r="H14" i="11"/>
  <c r="F14" i="11"/>
  <c r="I13" i="11"/>
  <c r="J13" i="11" s="1"/>
  <c r="H13" i="11"/>
  <c r="F13" i="11"/>
  <c r="I12" i="11"/>
  <c r="J12" i="11" s="1"/>
  <c r="H12" i="11"/>
  <c r="F12" i="11"/>
  <c r="I11" i="11"/>
  <c r="J11" i="11" s="1"/>
  <c r="H11" i="11"/>
  <c r="F11" i="11"/>
  <c r="I10" i="11"/>
  <c r="J10" i="11" s="1"/>
  <c r="H10" i="11"/>
  <c r="F10" i="11"/>
  <c r="I9" i="11"/>
  <c r="J9" i="11" s="1"/>
  <c r="H9" i="11"/>
  <c r="F9" i="11"/>
  <c r="I8" i="11"/>
  <c r="J8" i="11" s="1"/>
  <c r="H8" i="11"/>
  <c r="F8" i="11"/>
  <c r="I7" i="11"/>
  <c r="J7" i="11" s="1"/>
  <c r="H7" i="11"/>
  <c r="F7" i="11"/>
  <c r="I6" i="11"/>
  <c r="J6" i="11" s="1"/>
  <c r="H6" i="11"/>
  <c r="F6" i="11"/>
  <c r="I5" i="11"/>
  <c r="J5" i="11" s="1"/>
  <c r="H5" i="11"/>
  <c r="F5" i="11"/>
  <c r="I4" i="11"/>
  <c r="J4" i="11" s="1"/>
  <c r="H4" i="11"/>
  <c r="F4" i="11"/>
  <c r="I3" i="11"/>
  <c r="H3" i="11"/>
  <c r="F3" i="11"/>
  <c r="K703" i="1" l="1"/>
  <c r="K705" i="1"/>
  <c r="K707" i="1"/>
  <c r="K706" i="1"/>
  <c r="F703" i="11"/>
  <c r="F702" i="11"/>
  <c r="H702" i="11"/>
  <c r="H703" i="11"/>
  <c r="I703" i="11"/>
  <c r="I702" i="11"/>
  <c r="J3" i="11"/>
  <c r="K708" i="1" l="1"/>
  <c r="J703" i="11"/>
  <c r="J702" i="11"/>
</calcChain>
</file>

<file path=xl/sharedStrings.xml><?xml version="1.0" encoding="utf-8"?>
<sst xmlns="http://schemas.openxmlformats.org/spreadsheetml/2006/main" count="6758" uniqueCount="125">
  <si>
    <t>OrderDate</t>
  </si>
  <si>
    <t>ProductID</t>
  </si>
  <si>
    <t>Product Name</t>
  </si>
  <si>
    <t>Quantity Sold</t>
  </si>
  <si>
    <t>Unit Sales Price</t>
  </si>
  <si>
    <t>Total Sales</t>
  </si>
  <si>
    <t>Unit Cost</t>
  </si>
  <si>
    <t>Total Cost</t>
  </si>
  <si>
    <t>Profit</t>
  </si>
  <si>
    <t>CustomerID</t>
  </si>
  <si>
    <t>Customer</t>
  </si>
  <si>
    <t>SalesRep</t>
  </si>
  <si>
    <t>3 Musketeers</t>
  </si>
  <si>
    <t>Bert's Bistro</t>
  </si>
  <si>
    <t>Simone Biles</t>
  </si>
  <si>
    <t>Baby Ruth</t>
  </si>
  <si>
    <t>Mr. Biggs</t>
  </si>
  <si>
    <t>Patrick Roy</t>
  </si>
  <si>
    <t>Rouen's Chocolates</t>
  </si>
  <si>
    <t>Amy Van Dyken</t>
  </si>
  <si>
    <t>Junior Mints</t>
  </si>
  <si>
    <t>Two Bitts</t>
  </si>
  <si>
    <t>Tootsie Rolls</t>
  </si>
  <si>
    <t>Four Corner Grill</t>
  </si>
  <si>
    <t>Pierce Arrow</t>
  </si>
  <si>
    <t>Candy Stop</t>
  </si>
  <si>
    <t>Swedish Fish</t>
  </si>
  <si>
    <t>Joe's Rocket Diner</t>
  </si>
  <si>
    <t>Pez</t>
  </si>
  <si>
    <t>Payday</t>
  </si>
  <si>
    <t>Sweet Shop</t>
  </si>
  <si>
    <t>Snacks-n-more</t>
  </si>
  <si>
    <t>Sausage</t>
  </si>
  <si>
    <t>Milk Dudes</t>
  </si>
  <si>
    <t>Pop Rocks</t>
  </si>
  <si>
    <t>Gummi bears</t>
  </si>
  <si>
    <t>Milk Duds</t>
  </si>
  <si>
    <t xml:space="preserve">Tootsie </t>
  </si>
  <si>
    <t>Yao Ming</t>
  </si>
  <si>
    <t>Patrick Ray</t>
  </si>
  <si>
    <t>Joe's Diner</t>
  </si>
  <si>
    <t>Jolly Ranchers</t>
  </si>
  <si>
    <t>KitKat</t>
  </si>
  <si>
    <t>Gumi bears</t>
  </si>
  <si>
    <t>Total Sales Revenue</t>
  </si>
  <si>
    <t>Unit Profit</t>
  </si>
  <si>
    <t>Total Profit</t>
  </si>
  <si>
    <t>StarBursts</t>
  </si>
  <si>
    <t>Average</t>
  </si>
  <si>
    <t>Total</t>
  </si>
  <si>
    <t>Average Transaction Analysis by Sales Reresentative</t>
  </si>
  <si>
    <t># of Sales</t>
  </si>
  <si>
    <t>Average price / unit</t>
  </si>
  <si>
    <t>Average cost / unit</t>
  </si>
  <si>
    <t>Average Profit / unit (Price-Cost)</t>
  </si>
  <si>
    <t xml:space="preserve">Total Units Sold </t>
  </si>
  <si>
    <t>Average Total Cost ($/sale)</t>
  </si>
  <si>
    <t>Average Total Revenue ($/Sale)</t>
  </si>
  <si>
    <t>Average Total Profit (Ave Revenue - Ave Cost)</t>
  </si>
  <si>
    <t>Pivot Table Commands</t>
  </si>
  <si>
    <t>Count of Quantity Sold</t>
  </si>
  <si>
    <t>Average of Unit Sales Price</t>
  </si>
  <si>
    <t>Average of Unit Cost</t>
  </si>
  <si>
    <t>Average of Unit Profit</t>
  </si>
  <si>
    <t>Sum of Quantity Sold</t>
  </si>
  <si>
    <t>Average of Total Cost</t>
  </si>
  <si>
    <t>Average of Total Sales Revenue</t>
  </si>
  <si>
    <t>Average of Total Profit</t>
  </si>
  <si>
    <t>Grand Total</t>
  </si>
  <si>
    <t>Total Transaction Analysis by Sales Reresentative</t>
  </si>
  <si>
    <t>Total Price per sale</t>
  </si>
  <si>
    <t>Total Cost per sale</t>
  </si>
  <si>
    <t>Total Profit / sale (Price-Cost)</t>
  </si>
  <si>
    <t>Total Units Sold (#/sale)</t>
  </si>
  <si>
    <t>Total Cost ($/sale)</t>
  </si>
  <si>
    <t>Total Revenue ($/Sale)</t>
  </si>
  <si>
    <t>Total Profit (Revenue - Cost)</t>
  </si>
  <si>
    <t>Row Labels</t>
  </si>
  <si>
    <t>Sum of Unit Sales Price</t>
  </si>
  <si>
    <t>Sum of Unit Cost</t>
  </si>
  <si>
    <t>Sum of Unit Profit</t>
  </si>
  <si>
    <t>Sum of Quantity Sold2</t>
  </si>
  <si>
    <t>Sum of Total Cost</t>
  </si>
  <si>
    <t>Sum of Total Sales Revenue</t>
  </si>
  <si>
    <t>Sum of Total Profit</t>
  </si>
  <si>
    <t>Average Transaction Analysis by Account</t>
  </si>
  <si>
    <t>Total Units Purchased</t>
  </si>
  <si>
    <t>Customer ID</t>
  </si>
  <si>
    <t>Average of Quantity Sold2</t>
  </si>
  <si>
    <t>Total Transaction Analysis by Account</t>
  </si>
  <si>
    <t>Average Transaction Analysis by Product</t>
  </si>
  <si>
    <t>Average of Quantity Sold</t>
  </si>
  <si>
    <t>Product ID</t>
  </si>
  <si>
    <t>Total Transaction Analysis by Product</t>
  </si>
  <si>
    <t>Column Labels</t>
  </si>
  <si>
    <t>Tootsies</t>
  </si>
  <si>
    <t>Baby</t>
  </si>
  <si>
    <t>Mr. Boggs</t>
  </si>
  <si>
    <t>Snacks-n-snore</t>
  </si>
  <si>
    <t>Four Corner Gritt</t>
  </si>
  <si>
    <t>KittyKat</t>
  </si>
  <si>
    <t>Pop Ricks</t>
  </si>
  <si>
    <t>Yao *&amp;&amp;^$</t>
  </si>
  <si>
    <t>Joe's Rocket Dimer</t>
  </si>
  <si>
    <t>3 Mouseketeers</t>
  </si>
  <si>
    <t>Sweat Shop</t>
  </si>
  <si>
    <t>Four Conner Grill</t>
  </si>
  <si>
    <t>Sweet Ship</t>
  </si>
  <si>
    <t>Pet</t>
  </si>
  <si>
    <t>Yao ^%%#@</t>
  </si>
  <si>
    <t>Ruth</t>
  </si>
  <si>
    <t>Clean Data 3</t>
  </si>
  <si>
    <t>Setup as Tabel</t>
  </si>
  <si>
    <t>Change Theme</t>
  </si>
  <si>
    <t>Correct calucation formats in Totals</t>
  </si>
  <si>
    <t>Add total sales and costs</t>
  </si>
  <si>
    <t>Add average for cost and profit</t>
  </si>
  <si>
    <t>Sort Data A to Z</t>
  </si>
  <si>
    <t>Sum of Total Sales</t>
  </si>
  <si>
    <t>Column1</t>
  </si>
  <si>
    <t>(blank)</t>
  </si>
  <si>
    <t>sweet shop</t>
  </si>
  <si>
    <t xml:space="preserve">Tootsie Rolls </t>
  </si>
  <si>
    <t>Tootsie Rollss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</si>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</sst>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9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2" tint="-0.749992370372631"/>
      <name val="Arial"/>
      <family val="2"/>
    </font>
    <font>
      <sz val="10"/>
      <name val="Arial"/>
      <family val="2"/>
    </font>
    <font>
      <sz val="10"/>
      <color theme="2" tint="-0.74999237037263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0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/>
    <xf numFmtId="44" fontId="4" fillId="2" borderId="5" xfId="2" applyNumberFormat="1" applyFont="1" applyFill="1" applyBorder="1"/>
    <xf numFmtId="164" fontId="4" fillId="2" borderId="5" xfId="2" applyNumberFormat="1" applyFont="1" applyFill="1" applyBorder="1"/>
    <xf numFmtId="44" fontId="4" fillId="2" borderId="5" xfId="2" applyNumberFormat="1" applyFont="1" applyFill="1" applyBorder="1" applyAlignment="1">
      <alignment horizontal="center"/>
    </xf>
    <xf numFmtId="0" fontId="4" fillId="2" borderId="6" xfId="0" applyFont="1" applyFill="1" applyBorder="1"/>
    <xf numFmtId="49" fontId="4" fillId="2" borderId="5" xfId="0" applyNumberFormat="1" applyFont="1" applyFill="1" applyBorder="1"/>
    <xf numFmtId="49" fontId="4" fillId="2" borderId="5" xfId="2" applyNumberFormat="1" applyFont="1" applyFill="1" applyBorder="1"/>
    <xf numFmtId="14" fontId="4" fillId="2" borderId="7" xfId="0" applyNumberFormat="1" applyFont="1" applyFill="1" applyBorder="1"/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/>
    <xf numFmtId="44" fontId="4" fillId="2" borderId="7" xfId="2" applyNumberFormat="1" applyFont="1" applyFill="1" applyBorder="1"/>
    <xf numFmtId="164" fontId="4" fillId="2" borderId="7" xfId="2" applyNumberFormat="1" applyFont="1" applyFill="1" applyBorder="1"/>
    <xf numFmtId="44" fontId="4" fillId="2" borderId="7" xfId="2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4" fontId="2" fillId="3" borderId="2" xfId="1" applyNumberFormat="1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4" fillId="4" borderId="4" xfId="0" applyNumberFormat="1" applyFont="1" applyFill="1" applyBorder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1" fontId="4" fillId="4" borderId="5" xfId="0" applyNumberFormat="1" applyFont="1" applyFill="1" applyBorder="1"/>
    <xf numFmtId="44" fontId="4" fillId="4" borderId="5" xfId="1" applyFont="1" applyFill="1" applyBorder="1"/>
    <xf numFmtId="44" fontId="4" fillId="4" borderId="5" xfId="1" applyFont="1" applyFill="1" applyBorder="1" applyAlignment="1">
      <alignment horizontal="center"/>
    </xf>
    <xf numFmtId="1" fontId="4" fillId="4" borderId="5" xfId="0" applyNumberFormat="1" applyFont="1" applyFill="1" applyBorder="1" applyAlignment="1">
      <alignment horizontal="center"/>
    </xf>
    <xf numFmtId="0" fontId="4" fillId="4" borderId="6" xfId="0" applyFont="1" applyFill="1" applyBorder="1"/>
    <xf numFmtId="14" fontId="4" fillId="5" borderId="4" xfId="0" applyNumberFormat="1" applyFont="1" applyFill="1" applyBorder="1"/>
    <xf numFmtId="0" fontId="4" fillId="5" borderId="5" xfId="0" applyFont="1" applyFill="1" applyBorder="1" applyAlignment="1">
      <alignment horizontal="center"/>
    </xf>
    <xf numFmtId="0" fontId="4" fillId="5" borderId="5" xfId="0" applyFont="1" applyFill="1" applyBorder="1"/>
    <xf numFmtId="1" fontId="4" fillId="5" borderId="5" xfId="0" applyNumberFormat="1" applyFont="1" applyFill="1" applyBorder="1"/>
    <xf numFmtId="44" fontId="4" fillId="5" borderId="5" xfId="1" applyFont="1" applyFill="1" applyBorder="1"/>
    <xf numFmtId="44" fontId="4" fillId="5" borderId="5" xfId="1" applyFont="1" applyFill="1" applyBorder="1" applyAlignment="1">
      <alignment horizontal="center"/>
    </xf>
    <xf numFmtId="1" fontId="4" fillId="5" borderId="5" xfId="0" applyNumberFormat="1" applyFont="1" applyFill="1" applyBorder="1" applyAlignment="1">
      <alignment horizontal="center"/>
    </xf>
    <xf numFmtId="0" fontId="4" fillId="5" borderId="6" xfId="0" applyFont="1" applyFill="1" applyBorder="1"/>
    <xf numFmtId="14" fontId="4" fillId="6" borderId="4" xfId="0" applyNumberFormat="1" applyFont="1" applyFill="1" applyBorder="1"/>
    <xf numFmtId="0" fontId="4" fillId="6" borderId="5" xfId="0" applyFont="1" applyFill="1" applyBorder="1" applyAlignment="1">
      <alignment horizontal="center"/>
    </xf>
    <xf numFmtId="0" fontId="4" fillId="6" borderId="5" xfId="0" applyFont="1" applyFill="1" applyBorder="1"/>
    <xf numFmtId="1" fontId="4" fillId="6" borderId="5" xfId="0" applyNumberFormat="1" applyFont="1" applyFill="1" applyBorder="1"/>
    <xf numFmtId="44" fontId="4" fillId="6" borderId="5" xfId="1" applyFont="1" applyFill="1" applyBorder="1"/>
    <xf numFmtId="44" fontId="4" fillId="6" borderId="5" xfId="1" applyFont="1" applyFill="1" applyBorder="1" applyAlignment="1">
      <alignment horizontal="center"/>
    </xf>
    <xf numFmtId="1" fontId="4" fillId="6" borderId="5" xfId="0" applyNumberFormat="1" applyFont="1" applyFill="1" applyBorder="1" applyAlignment="1">
      <alignment horizontal="center"/>
    </xf>
    <xf numFmtId="0" fontId="4" fillId="6" borderId="6" xfId="0" applyFont="1" applyFill="1" applyBorder="1"/>
    <xf numFmtId="14" fontId="4" fillId="7" borderId="4" xfId="0" applyNumberFormat="1" applyFont="1" applyFill="1" applyBorder="1"/>
    <xf numFmtId="0" fontId="4" fillId="7" borderId="5" xfId="0" applyFont="1" applyFill="1" applyBorder="1" applyAlignment="1">
      <alignment horizontal="center"/>
    </xf>
    <xf numFmtId="0" fontId="4" fillId="7" borderId="5" xfId="0" applyFont="1" applyFill="1" applyBorder="1"/>
    <xf numFmtId="1" fontId="4" fillId="7" borderId="5" xfId="0" applyNumberFormat="1" applyFont="1" applyFill="1" applyBorder="1"/>
    <xf numFmtId="44" fontId="4" fillId="7" borderId="5" xfId="1" applyFont="1" applyFill="1" applyBorder="1"/>
    <xf numFmtId="44" fontId="4" fillId="7" borderId="5" xfId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0" fontId="4" fillId="7" borderId="6" xfId="0" applyFont="1" applyFill="1" applyBorder="1"/>
    <xf numFmtId="1" fontId="4" fillId="2" borderId="5" xfId="0" applyNumberFormat="1" applyFont="1" applyFill="1" applyBorder="1"/>
    <xf numFmtId="44" fontId="4" fillId="2" borderId="5" xfId="1" applyFont="1" applyFill="1" applyBorder="1"/>
    <xf numFmtId="44" fontId="4" fillId="2" borderId="5" xfId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14" fontId="4" fillId="8" borderId="4" xfId="0" applyNumberFormat="1" applyFont="1" applyFill="1" applyBorder="1"/>
    <xf numFmtId="0" fontId="4" fillId="8" borderId="5" xfId="0" applyFont="1" applyFill="1" applyBorder="1" applyAlignment="1">
      <alignment horizontal="center"/>
    </xf>
    <xf numFmtId="0" fontId="4" fillId="8" borderId="5" xfId="0" applyFont="1" applyFill="1" applyBorder="1"/>
    <xf numFmtId="1" fontId="4" fillId="8" borderId="5" xfId="0" applyNumberFormat="1" applyFont="1" applyFill="1" applyBorder="1"/>
    <xf numFmtId="44" fontId="4" fillId="8" borderId="5" xfId="1" applyFont="1" applyFill="1" applyBorder="1"/>
    <xf numFmtId="44" fontId="4" fillId="8" borderId="5" xfId="1" applyFont="1" applyFill="1" applyBorder="1" applyAlignment="1">
      <alignment horizontal="center"/>
    </xf>
    <xf numFmtId="1" fontId="4" fillId="8" borderId="5" xfId="0" applyNumberFormat="1" applyFont="1" applyFill="1" applyBorder="1" applyAlignment="1">
      <alignment horizontal="center"/>
    </xf>
    <xf numFmtId="0" fontId="4" fillId="8" borderId="6" xfId="0" applyFont="1" applyFill="1" applyBorder="1"/>
    <xf numFmtId="14" fontId="4" fillId="9" borderId="4" xfId="0" applyNumberFormat="1" applyFont="1" applyFill="1" applyBorder="1"/>
    <xf numFmtId="0" fontId="4" fillId="9" borderId="5" xfId="0" applyFont="1" applyFill="1" applyBorder="1" applyAlignment="1">
      <alignment horizontal="center"/>
    </xf>
    <xf numFmtId="0" fontId="4" fillId="9" borderId="5" xfId="0" applyFont="1" applyFill="1" applyBorder="1"/>
    <xf numFmtId="1" fontId="4" fillId="9" borderId="5" xfId="0" applyNumberFormat="1" applyFont="1" applyFill="1" applyBorder="1"/>
    <xf numFmtId="44" fontId="4" fillId="9" borderId="5" xfId="1" applyFont="1" applyFill="1" applyBorder="1"/>
    <xf numFmtId="44" fontId="4" fillId="9" borderId="5" xfId="1" applyFont="1" applyFill="1" applyBorder="1" applyAlignment="1">
      <alignment horizontal="center"/>
    </xf>
    <xf numFmtId="1" fontId="4" fillId="9" borderId="5" xfId="0" applyNumberFormat="1" applyFont="1" applyFill="1" applyBorder="1" applyAlignment="1">
      <alignment horizontal="center"/>
    </xf>
    <xf numFmtId="0" fontId="4" fillId="9" borderId="6" xfId="0" applyFont="1" applyFill="1" applyBorder="1"/>
    <xf numFmtId="14" fontId="4" fillId="10" borderId="4" xfId="0" applyNumberFormat="1" applyFont="1" applyFill="1" applyBorder="1"/>
    <xf numFmtId="0" fontId="4" fillId="10" borderId="5" xfId="0" applyFont="1" applyFill="1" applyBorder="1" applyAlignment="1">
      <alignment horizontal="center"/>
    </xf>
    <xf numFmtId="0" fontId="4" fillId="10" borderId="5" xfId="0" applyFont="1" applyFill="1" applyBorder="1"/>
    <xf numFmtId="1" fontId="4" fillId="10" borderId="5" xfId="0" applyNumberFormat="1" applyFont="1" applyFill="1" applyBorder="1"/>
    <xf numFmtId="44" fontId="4" fillId="10" borderId="5" xfId="1" applyFont="1" applyFill="1" applyBorder="1"/>
    <xf numFmtId="44" fontId="4" fillId="10" borderId="5" xfId="1" applyFont="1" applyFill="1" applyBorder="1" applyAlignment="1">
      <alignment horizontal="center"/>
    </xf>
    <xf numFmtId="1" fontId="4" fillId="10" borderId="5" xfId="0" applyNumberFormat="1" applyFont="1" applyFill="1" applyBorder="1" applyAlignment="1">
      <alignment horizontal="center"/>
    </xf>
    <xf numFmtId="0" fontId="4" fillId="10" borderId="6" xfId="0" applyFont="1" applyFill="1" applyBorder="1"/>
    <xf numFmtId="14" fontId="4" fillId="11" borderId="4" xfId="0" applyNumberFormat="1" applyFont="1" applyFill="1" applyBorder="1"/>
    <xf numFmtId="0" fontId="4" fillId="11" borderId="5" xfId="0" applyFont="1" applyFill="1" applyBorder="1" applyAlignment="1">
      <alignment horizontal="center"/>
    </xf>
    <xf numFmtId="0" fontId="4" fillId="11" borderId="5" xfId="0" applyFont="1" applyFill="1" applyBorder="1"/>
    <xf numFmtId="1" fontId="4" fillId="11" borderId="5" xfId="0" applyNumberFormat="1" applyFont="1" applyFill="1" applyBorder="1"/>
    <xf numFmtId="44" fontId="4" fillId="11" borderId="5" xfId="1" applyFont="1" applyFill="1" applyBorder="1"/>
    <xf numFmtId="44" fontId="4" fillId="11" borderId="5" xfId="1" applyFont="1" applyFill="1" applyBorder="1" applyAlignment="1">
      <alignment horizontal="center"/>
    </xf>
    <xf numFmtId="1" fontId="4" fillId="11" borderId="5" xfId="0" applyNumberFormat="1" applyFont="1" applyFill="1" applyBorder="1" applyAlignment="1">
      <alignment horizontal="center"/>
    </xf>
    <xf numFmtId="0" fontId="4" fillId="11" borderId="6" xfId="0" applyFont="1" applyFill="1" applyBorder="1"/>
    <xf numFmtId="14" fontId="4" fillId="12" borderId="4" xfId="0" applyNumberFormat="1" applyFont="1" applyFill="1" applyBorder="1"/>
    <xf numFmtId="0" fontId="4" fillId="12" borderId="5" xfId="0" applyFont="1" applyFill="1" applyBorder="1" applyAlignment="1">
      <alignment horizontal="center"/>
    </xf>
    <xf numFmtId="0" fontId="4" fillId="12" borderId="5" xfId="0" applyFont="1" applyFill="1" applyBorder="1"/>
    <xf numFmtId="1" fontId="4" fillId="12" borderId="5" xfId="0" applyNumberFormat="1" applyFont="1" applyFill="1" applyBorder="1"/>
    <xf numFmtId="44" fontId="4" fillId="12" borderId="5" xfId="1" applyFont="1" applyFill="1" applyBorder="1"/>
    <xf numFmtId="44" fontId="4" fillId="12" borderId="5" xfId="1" applyFont="1" applyFill="1" applyBorder="1" applyAlignment="1">
      <alignment horizontal="center"/>
    </xf>
    <xf numFmtId="1" fontId="4" fillId="12" borderId="5" xfId="0" applyNumberFormat="1" applyFont="1" applyFill="1" applyBorder="1" applyAlignment="1">
      <alignment horizontal="center"/>
    </xf>
    <xf numFmtId="0" fontId="4" fillId="12" borderId="6" xfId="0" applyFont="1" applyFill="1" applyBorder="1"/>
    <xf numFmtId="14" fontId="4" fillId="13" borderId="4" xfId="0" applyNumberFormat="1" applyFont="1" applyFill="1" applyBorder="1"/>
    <xf numFmtId="0" fontId="4" fillId="13" borderId="5" xfId="0" applyFont="1" applyFill="1" applyBorder="1" applyAlignment="1">
      <alignment horizontal="center"/>
    </xf>
    <xf numFmtId="0" fontId="4" fillId="13" borderId="5" xfId="0" applyFont="1" applyFill="1" applyBorder="1"/>
    <xf numFmtId="1" fontId="4" fillId="13" borderId="5" xfId="0" applyNumberFormat="1" applyFont="1" applyFill="1" applyBorder="1"/>
    <xf numFmtId="44" fontId="4" fillId="13" borderId="5" xfId="1" applyFont="1" applyFill="1" applyBorder="1"/>
    <xf numFmtId="44" fontId="4" fillId="13" borderId="5" xfId="1" applyFont="1" applyFill="1" applyBorder="1" applyAlignment="1">
      <alignment horizontal="center"/>
    </xf>
    <xf numFmtId="1" fontId="4" fillId="13" borderId="5" xfId="0" applyNumberFormat="1" applyFont="1" applyFill="1" applyBorder="1" applyAlignment="1">
      <alignment horizontal="center"/>
    </xf>
    <xf numFmtId="0" fontId="4" fillId="13" borderId="6" xfId="0" applyFont="1" applyFill="1" applyBorder="1"/>
    <xf numFmtId="14" fontId="4" fillId="14" borderId="4" xfId="0" applyNumberFormat="1" applyFont="1" applyFill="1" applyBorder="1"/>
    <xf numFmtId="0" fontId="4" fillId="14" borderId="5" xfId="0" applyFont="1" applyFill="1" applyBorder="1" applyAlignment="1">
      <alignment horizontal="center"/>
    </xf>
    <xf numFmtId="0" fontId="4" fillId="14" borderId="5" xfId="0" applyFont="1" applyFill="1" applyBorder="1"/>
    <xf numFmtId="1" fontId="4" fillId="14" borderId="5" xfId="0" applyNumberFormat="1" applyFont="1" applyFill="1" applyBorder="1"/>
    <xf numFmtId="44" fontId="4" fillId="14" borderId="5" xfId="1" applyFont="1" applyFill="1" applyBorder="1"/>
    <xf numFmtId="44" fontId="4" fillId="14" borderId="5" xfId="1" applyFont="1" applyFill="1" applyBorder="1" applyAlignment="1">
      <alignment horizontal="center"/>
    </xf>
    <xf numFmtId="1" fontId="4" fillId="14" borderId="5" xfId="0" applyNumberFormat="1" applyFont="1" applyFill="1" applyBorder="1" applyAlignment="1">
      <alignment horizontal="center"/>
    </xf>
    <xf numFmtId="0" fontId="4" fillId="14" borderId="6" xfId="0" applyFont="1" applyFill="1" applyBorder="1"/>
    <xf numFmtId="14" fontId="4" fillId="15" borderId="4" xfId="0" applyNumberFormat="1" applyFont="1" applyFill="1" applyBorder="1"/>
    <xf numFmtId="0" fontId="4" fillId="15" borderId="5" xfId="0" applyFont="1" applyFill="1" applyBorder="1" applyAlignment="1">
      <alignment horizontal="center"/>
    </xf>
    <xf numFmtId="0" fontId="4" fillId="15" borderId="5" xfId="0" applyFont="1" applyFill="1" applyBorder="1"/>
    <xf numFmtId="1" fontId="4" fillId="15" borderId="5" xfId="0" applyNumberFormat="1" applyFont="1" applyFill="1" applyBorder="1"/>
    <xf numFmtId="44" fontId="4" fillId="15" borderId="5" xfId="1" applyFont="1" applyFill="1" applyBorder="1"/>
    <xf numFmtId="44" fontId="4" fillId="15" borderId="5" xfId="1" applyFont="1" applyFill="1" applyBorder="1" applyAlignment="1">
      <alignment horizontal="center"/>
    </xf>
    <xf numFmtId="1" fontId="4" fillId="15" borderId="5" xfId="0" applyNumberFormat="1" applyFont="1" applyFill="1" applyBorder="1" applyAlignment="1">
      <alignment horizontal="center"/>
    </xf>
    <xf numFmtId="0" fontId="4" fillId="15" borderId="6" xfId="0" applyFont="1" applyFill="1" applyBorder="1"/>
    <xf numFmtId="14" fontId="4" fillId="16" borderId="4" xfId="0" applyNumberFormat="1" applyFont="1" applyFill="1" applyBorder="1"/>
    <xf numFmtId="0" fontId="4" fillId="16" borderId="5" xfId="0" applyFont="1" applyFill="1" applyBorder="1" applyAlignment="1">
      <alignment horizontal="center"/>
    </xf>
    <xf numFmtId="0" fontId="4" fillId="16" borderId="5" xfId="0" applyFont="1" applyFill="1" applyBorder="1"/>
    <xf numFmtId="1" fontId="4" fillId="16" borderId="5" xfId="0" applyNumberFormat="1" applyFont="1" applyFill="1" applyBorder="1"/>
    <xf numFmtId="44" fontId="4" fillId="16" borderId="5" xfId="1" applyFont="1" applyFill="1" applyBorder="1"/>
    <xf numFmtId="44" fontId="4" fillId="16" borderId="5" xfId="1" applyFont="1" applyFill="1" applyBorder="1" applyAlignment="1">
      <alignment horizontal="center"/>
    </xf>
    <xf numFmtId="1" fontId="4" fillId="16" borderId="5" xfId="0" applyNumberFormat="1" applyFont="1" applyFill="1" applyBorder="1" applyAlignment="1">
      <alignment horizontal="center"/>
    </xf>
    <xf numFmtId="0" fontId="4" fillId="16" borderId="6" xfId="0" applyFont="1" applyFill="1" applyBorder="1"/>
    <xf numFmtId="0" fontId="3" fillId="0" borderId="0" xfId="0" applyFont="1" applyBorder="1"/>
    <xf numFmtId="0" fontId="0" fillId="0" borderId="0" xfId="0" applyBorder="1"/>
    <xf numFmtId="2" fontId="0" fillId="0" borderId="0" xfId="0" applyNumberFormat="1" applyBorder="1"/>
    <xf numFmtId="44" fontId="0" fillId="0" borderId="0" xfId="1" applyFont="1" applyBorder="1"/>
    <xf numFmtId="0" fontId="0" fillId="0" borderId="0" xfId="0" applyAlignment="1">
      <alignment horizontal="center"/>
    </xf>
    <xf numFmtId="0" fontId="3" fillId="0" borderId="0" xfId="0" applyFont="1"/>
    <xf numFmtId="2" fontId="0" fillId="0" borderId="0" xfId="0" applyNumberFormat="1"/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2" fontId="5" fillId="0" borderId="11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 wrapText="1"/>
    </xf>
    <xf numFmtId="0" fontId="0" fillId="0" borderId="12" xfId="0" applyBorder="1" applyAlignment="1">
      <alignment horizontal="left"/>
    </xf>
    <xf numFmtId="1" fontId="0" fillId="0" borderId="8" xfId="0" applyNumberFormat="1" applyBorder="1"/>
    <xf numFmtId="44" fontId="0" fillId="0" borderId="8" xfId="0" applyNumberFormat="1" applyBorder="1"/>
    <xf numFmtId="165" fontId="0" fillId="0" borderId="8" xfId="0" applyNumberFormat="1" applyBorder="1"/>
    <xf numFmtId="1" fontId="0" fillId="0" borderId="7" xfId="0" applyNumberFormat="1" applyBorder="1"/>
    <xf numFmtId="44" fontId="0" fillId="0" borderId="7" xfId="0" applyNumberFormat="1" applyBorder="1"/>
    <xf numFmtId="165" fontId="0" fillId="0" borderId="7" xfId="0" applyNumberFormat="1" applyBorder="1"/>
    <xf numFmtId="0" fontId="0" fillId="0" borderId="8" xfId="0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65" fontId="0" fillId="0" borderId="0" xfId="0" applyNumberFormat="1"/>
    <xf numFmtId="164" fontId="0" fillId="0" borderId="0" xfId="0" applyNumberFormat="1"/>
    <xf numFmtId="44" fontId="0" fillId="0" borderId="0" xfId="0" applyNumberFormat="1"/>
    <xf numFmtId="0" fontId="0" fillId="0" borderId="8" xfId="0" applyBorder="1" applyAlignment="1">
      <alignment horizontal="center" vertical="center" wrapText="1"/>
    </xf>
    <xf numFmtId="0" fontId="0" fillId="0" borderId="0" xfId="0" applyNumberFormat="1"/>
    <xf numFmtId="0" fontId="0" fillId="0" borderId="7" xfId="0" applyBorder="1" applyAlignment="1">
      <alignment horizontal="left"/>
    </xf>
    <xf numFmtId="0" fontId="0" fillId="0" borderId="7" xfId="0" applyNumberFormat="1" applyBorder="1"/>
    <xf numFmtId="164" fontId="0" fillId="0" borderId="7" xfId="0" applyNumberFormat="1" applyBorder="1"/>
    <xf numFmtId="165" fontId="0" fillId="0" borderId="8" xfId="0" applyNumberFormat="1" applyBorder="1" applyAlignment="1">
      <alignment horizontal="center" vertical="center" wrapText="1"/>
    </xf>
    <xf numFmtId="43" fontId="0" fillId="0" borderId="7" xfId="0" applyNumberFormat="1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5" fontId="0" fillId="0" borderId="13" xfId="0" applyNumberFormat="1" applyBorder="1"/>
    <xf numFmtId="164" fontId="0" fillId="0" borderId="0" xfId="0" applyNumberFormat="1" applyBorder="1"/>
    <xf numFmtId="165" fontId="0" fillId="0" borderId="0" xfId="0" applyNumberFormat="1" applyBorder="1"/>
    <xf numFmtId="164" fontId="0" fillId="0" borderId="14" xfId="0" applyNumberFormat="1" applyBorder="1"/>
    <xf numFmtId="165" fontId="0" fillId="0" borderId="9" xfId="0" applyNumberFormat="1" applyBorder="1"/>
    <xf numFmtId="164" fontId="0" fillId="0" borderId="10" xfId="0" applyNumberFormat="1" applyBorder="1"/>
    <xf numFmtId="165" fontId="0" fillId="0" borderId="10" xfId="0" applyNumberFormat="1" applyBorder="1"/>
    <xf numFmtId="164" fontId="0" fillId="0" borderId="11" xfId="0" applyNumberFormat="1" applyBorder="1"/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/>
    <xf numFmtId="49" fontId="4" fillId="2" borderId="5" xfId="2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10" fontId="4" fillId="2" borderId="5" xfId="2" applyNumberFormat="1" applyFont="1" applyFill="1" applyBorder="1"/>
    <xf numFmtId="0" fontId="0" fillId="0" borderId="7" xfId="0" applyBorder="1" applyAlignment="1">
      <alignment horizontal="center"/>
    </xf>
    <xf numFmtId="14" fontId="0" fillId="0" borderId="0" xfId="0" applyNumberFormat="1"/>
    <xf numFmtId="1" fontId="0" fillId="0" borderId="0" xfId="0" applyNumberFormat="1"/>
    <xf numFmtId="0" fontId="0" fillId="0" borderId="0" xfId="0" applyProtection="1">
      <protection locked="0"/>
    </xf>
    <xf numFmtId="169" fontId="0" fillId="0" borderId="0" xfId="0" applyNumberFormat="1"/>
    <xf numFmtId="44" fontId="0" fillId="0" borderId="0" xfId="1" applyFont="1"/>
    <xf numFmtId="0" fontId="0" fillId="0" borderId="0" xfId="0" applyNumberFormat="1" applyFont="1" applyFill="1" applyBorder="1" applyAlignment="1" applyProtection="1"/>
    <xf numFmtId="169" fontId="0" fillId="0" borderId="0" xfId="0" applyNumberFormat="1" applyFont="1" applyFill="1" applyBorder="1" applyAlignment="1" applyProtection="1"/>
    <xf numFmtId="0" fontId="0" fillId="0" borderId="0" xfId="0" pivotButton="1"/>
    <xf numFmtId="169" fontId="0" fillId="0" borderId="0" xfId="1" applyNumberFormat="1" applyFont="1"/>
    <xf numFmtId="43" fontId="0" fillId="0" borderId="0" xfId="0" applyNumberFormat="1" applyFont="1" applyFill="1" applyBorder="1" applyAlignment="1" applyProtection="1"/>
    <xf numFmtId="0" fontId="0" fillId="0" borderId="0" xfId="0" applyAlignment="1">
      <alignment horizontal="left" indent="1"/>
    </xf>
  </cellXfs>
  <cellStyles count="3">
    <cellStyle name="Currency" xfId="1" builtinId="4"/>
    <cellStyle name="Currency 2" xfId="2" xr:uid="{00000000-0005-0000-0000-000001000000}"/>
    <cellStyle name="Normal" xfId="0" builtinId="0"/>
  </cellStyles>
  <dxfs count="1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&quot;$&quot;#,##0.00"/>
    </dxf>
    <dxf>
      <numFmt numFmtId="169" formatCode="&quot;$&quot;#,##0.00"/>
    </dxf>
    <dxf>
      <numFmt numFmtId="169" formatCode="&quot;$&quot;#,##0.00"/>
    </dxf>
    <dxf>
      <numFmt numFmtId="169" formatCode="&quot;$&quot;#,##0.00"/>
    </dxf>
    <dxf>
      <numFmt numFmtId="169" formatCode="&quot;$&quot;#,##0.00"/>
    </dxf>
    <dxf>
      <numFmt numFmtId="19" formatCode="m/d/yyyy"/>
    </dxf>
    <dxf>
      <numFmt numFmtId="164" formatCode="_(&quot;$&quot;* #,##0_);_(&quot;$&quot;* \(#,##0\);_(&quot;$&quot;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5" formatCode="_(* #,##0.00_);_(* \(#,##0.00\);_(* &quot;-&quot;??_);_(@_)"/>
    </dxf>
    <dxf>
      <numFmt numFmtId="164" formatCode="_(&quot;$&quot;* #,##0_);_(&quot;$&quot;* \(#,##0\);_(&quot;$&quot;* &quot;-&quot;??_);_(@_)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35" formatCode="_(* #,##0.00_);_(* \(#,##0.00\);_(* &quot;-&quot;??_);_(@_)"/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numFmt numFmtId="164" formatCode="_(&quot;$&quot;* #,##0_);_(&quot;$&quot;* \(#,##0\);_(&quot;$&quot;* &quot;-&quot;??_);_(@_)"/>
    </dxf>
    <dxf>
      <numFmt numFmtId="165" formatCode="_(* #,##0_);_(* \(#,##0\);_(* &quot;-&quot;??_);_(@_)"/>
    </dxf>
    <dxf>
      <numFmt numFmtId="34" formatCode="_(&quot;$&quot;* #,##0.00_);_(&quot;$&quot;* \(#,##0.00\);_(&quot;$&quot;* &quot;-&quot;??_);_(@_)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numFmt numFmtId="164" formatCode="_(&quot;$&quot;* #,##0_);_(&quot;$&quot;* \(#,##0\);_(&quot;$&quot;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4" formatCode="_(&quot;$&quot;* #,##0_);_(&quot;$&quot;* \(#,##0\);_(&quot;$&quot;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horizontal style="thin">
          <color indexed="64"/>
        </horizontal>
      </border>
    </dxf>
    <dxf>
      <border>
        <bottom style="thin">
          <color indexed="64"/>
        </bottom>
        <horizontal style="thin">
          <color indexed="64"/>
        </horizontal>
      </border>
    </dxf>
    <dxf>
      <alignment vertical="bottom"/>
    </dxf>
    <dxf>
      <alignment horizontal="center"/>
    </dxf>
    <dxf>
      <alignment wrapText="1"/>
    </dxf>
    <dxf>
      <numFmt numFmtId="34" formatCode="_(&quot;$&quot;* #,##0.00_);_(&quot;$&quot;* \(#,##0.00\);_(&quot;$&quot;* &quot;-&quot;??_);_(@_)"/>
    </dxf>
    <dxf>
      <numFmt numFmtId="165" formatCode="_(* #,##0_);_(* \(#,##0\);_(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numFmt numFmtId="1" formatCode="0"/>
    </dxf>
    <dxf>
      <alignment horizontal="center"/>
    </dxf>
    <dxf>
      <alignment horizontal="center"/>
    </dxf>
    <dxf>
      <alignment wrapText="1"/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8"/>
      </font>
    </dxf>
    <dxf>
      <font>
        <sz val="8"/>
      </font>
    </dxf>
    <dxf>
      <numFmt numFmtId="2" formatCode="0.00"/>
    </dxf>
    <dxf>
      <numFmt numFmtId="2" formatCode="0.00"/>
    </dxf>
    <dxf>
      <numFmt numFmtId="34" formatCode="_(&quot;$&quot;* #,##0.00_);_(&quot;$&quot;* \(#,##0.00\);_(&quot;$&quot;* &quot;-&quot;??_);_(@_)"/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numFmt numFmtId="164" formatCode="_(&quot;$&quot;* #,##0_);_(&quot;$&quot;* \(#,##0\);_(&quot;$&quot;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amara.Hannaway/Documents/Teaching%20at%20DU/INFO%201010%202018%20Fall/Project%201%20Phase%201%20Clean%20Data%201-5%20and%20master%20V%203%208-29-18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mara Hannaway" refreshedDate="43322.52199108796" createdVersion="6" refreshedVersion="6" minRefreshableVersion="3" recordCount="699" xr:uid="{00000000-000A-0000-FFFF-FFFF32000000}">
  <cacheSource type="worksheet">
    <worksheetSource ref="A1:M700" sheet="FA18 Clean3" r:id="rId2"/>
  </cacheSource>
  <cacheFields count="13">
    <cacheField name="OrderDate" numFmtId="14">
      <sharedItems containsSemiMixedTypes="0" containsNonDate="0" containsDate="1" containsString="0" minDate="2015-01-01T00:00:00" maxDate="2016-01-28T08:01:17"/>
    </cacheField>
    <cacheField name="ProductID" numFmtId="0">
      <sharedItems containsSemiMixedTypes="0" containsString="0" containsNumber="1" containsInteger="1" minValue="2" maxValue="100"/>
    </cacheField>
    <cacheField name="Product Name" numFmtId="0">
      <sharedItems count="14">
        <s v="Milk Duds"/>
        <s v="Baby Ruth"/>
        <s v="Tootsie Rolls"/>
        <s v="3 Musketeers"/>
        <s v="Tootsie "/>
        <s v="Pop Rocks"/>
        <s v="Swedish Fish"/>
        <s v="Gummi bears"/>
        <s v="KitKat"/>
        <s v="Payday"/>
        <s v="Junior Mints"/>
        <s v="Jolly Ranchers"/>
        <s v="StarBursts"/>
        <s v="Pez"/>
      </sharedItems>
    </cacheField>
    <cacheField name="Quantity Sold" numFmtId="0">
      <sharedItems containsSemiMixedTypes="0" containsString="0" containsNumber="1" containsInteger="1" minValue="10" maxValue="57645"/>
    </cacheField>
    <cacheField name="Unit Sales Price" numFmtId="44">
      <sharedItems containsSemiMixedTypes="0" containsString="0" containsNumber="1" containsInteger="1" minValue="8" maxValue="53"/>
    </cacheField>
    <cacheField name="Total Sales Revenue" numFmtId="164">
      <sharedItems containsSemiMixedTypes="0" containsString="0" containsNumber="1" containsInteger="1" minValue="80" maxValue="922320"/>
    </cacheField>
    <cacheField name="Unit Cost" numFmtId="44">
      <sharedItems containsSemiMixedTypes="0" containsString="0" containsNumber="1" containsInteger="1" minValue="4" maxValue="35"/>
    </cacheField>
    <cacheField name="Total Cost" numFmtId="164">
      <sharedItems containsSemiMixedTypes="0" containsString="0" containsNumber="1" containsInteger="1" minValue="40" maxValue="807030"/>
    </cacheField>
    <cacheField name="Unit Profit" numFmtId="164">
      <sharedItems containsSemiMixedTypes="0" containsString="0" containsNumber="1" containsInteger="1" minValue="1" maxValue="20"/>
    </cacheField>
    <cacheField name="Total Profit" numFmtId="44">
      <sharedItems containsSemiMixedTypes="0" containsString="0" containsNumber="1" containsInteger="1" minValue="20" maxValue="115290"/>
    </cacheField>
    <cacheField name="CustomerID" numFmtId="0">
      <sharedItems containsSemiMixedTypes="0" containsString="0" containsNumber="1" containsInteger="1" minValue="7" maxValue="846"/>
    </cacheField>
    <cacheField name="Customer" numFmtId="0">
      <sharedItems count="11">
        <s v="Pierce Arrow"/>
        <s v="Candy Stop"/>
        <s v="Two Bitts"/>
        <s v="Four Corner Grill"/>
        <s v="Bert's Bistro"/>
        <s v="Joe's Rocket Diner"/>
        <s v="Mr. Biggs"/>
        <s v="Snacks-n-more"/>
        <s v="Sweet Shop"/>
        <s v="Joe's Diner"/>
        <s v="Rouen's Chocolates"/>
      </sharedItems>
    </cacheField>
    <cacheField name="SalesRep" numFmtId="0">
      <sharedItems count="4">
        <s v="Patrick Roy"/>
        <s v="Simone Biles"/>
        <s v="Amy Van Dyken"/>
        <s v="Yao Mi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halifah almuzain" refreshedDate="43378.475039467594" createdVersion="6" refreshedVersion="6" minRefreshableVersion="3" recordCount="699" xr:uid="{705EB708-572C-45CF-A5C6-5874498F6A81}">
  <cacheSource type="worksheet">
    <worksheetSource name="Table1"/>
  </cacheSource>
  <cacheFields count="13">
    <cacheField name="OrderDate" numFmtId="14">
      <sharedItems containsSemiMixedTypes="0" containsNonDate="0" containsDate="1" containsString="0" minDate="2015-01-01T00:00:00" maxDate="2016-01-28T08:01:17"/>
    </cacheField>
    <cacheField name="Product ID" numFmtId="0">
      <sharedItems containsString="0" containsBlank="1" containsNumber="1" containsInteger="1" minValue="2" maxValue="100" count="18">
        <n v="16"/>
        <m/>
        <n v="4"/>
        <n v="6"/>
        <n v="31"/>
        <n v="22"/>
        <n v="85"/>
        <n v="45"/>
        <n v="34"/>
        <n v="33"/>
        <n v="2"/>
        <n v="39"/>
        <n v="100"/>
        <n v="20"/>
        <n v="98"/>
        <n v="30"/>
        <n v="19"/>
        <n v="5"/>
      </sharedItems>
    </cacheField>
    <cacheField name="Product Name" numFmtId="0">
      <sharedItems count="15">
        <s v="3 Musketeers"/>
        <s v="Baby Ruth"/>
        <s v="Gummi bears"/>
        <s v="Jolly Ranchers"/>
        <s v="Junior Mints"/>
        <s v="KitKat"/>
        <s v="Milk Dudes"/>
        <s v="Payday"/>
        <s v="Pez"/>
        <s v="Pop Rocks"/>
        <s v="Sausage"/>
        <s v="Swedish Fish"/>
        <s v="Tootsie Rolls "/>
        <s v="Tootsie Rolls"/>
        <s v="Tootsie Rollss"/>
      </sharedItems>
    </cacheField>
    <cacheField name="Quantity Sold" numFmtId="0">
      <sharedItems containsSemiMixedTypes="0" containsString="0" containsNumber="1" containsInteger="1" minValue="10" maxValue="57645"/>
    </cacheField>
    <cacheField name="Unit Sales Price" numFmtId="169">
      <sharedItems containsString="0" containsBlank="1" containsNumber="1" containsInteger="1" minValue="8" maxValue="53"/>
    </cacheField>
    <cacheField name="Total Sales" numFmtId="169">
      <sharedItems containsSemiMixedTypes="0" containsString="0" containsNumber="1" containsInteger="1" minValue="0" maxValue="922320"/>
    </cacheField>
    <cacheField name="Unit Cost" numFmtId="169">
      <sharedItems containsString="0" containsBlank="1" containsNumber="1" containsInteger="1" minValue="4" maxValue="35"/>
    </cacheField>
    <cacheField name="Total Cost" numFmtId="169">
      <sharedItems containsSemiMixedTypes="0" containsString="0" containsNumber="1" containsInteger="1" minValue="0" maxValue="807030"/>
    </cacheField>
    <cacheField name="Profit" numFmtId="0">
      <sharedItems containsSemiMixedTypes="0" containsString="0" containsNumber="1" containsInteger="1" minValue="-27" maxValue="20"/>
    </cacheField>
    <cacheField name="Total Profit" numFmtId="169">
      <sharedItems containsSemiMixedTypes="0" containsString="0" containsNumber="1" containsInteger="1" minValue="-17280" maxValue="115290"/>
    </cacheField>
    <cacheField name="Customer ID" numFmtId="0">
      <sharedItems containsBlank="1" containsMixedTypes="1" containsNumber="1" containsInteger="1" minValue="7" maxValue="846" count="16">
        <n v="686"/>
        <n v="572"/>
        <n v="567"/>
        <n v="95"/>
        <n v="846"/>
        <n v="14"/>
        <n v="7"/>
        <n v="557"/>
        <n v="315"/>
        <n v="23"/>
        <n v="233"/>
        <n v="450"/>
        <m/>
        <n v="15"/>
        <e v="#VALUE!"/>
        <n v="12"/>
      </sharedItems>
    </cacheField>
    <cacheField name="Customer" numFmtId="0">
      <sharedItems containsBlank="1" count="12">
        <s v="Snacks-n-more"/>
        <s v="Mr. Biggs"/>
        <s v="Four Corner Grill"/>
        <s v="Sweet Shop"/>
        <s v="Candy Stop"/>
        <s v="Pierce Arrow"/>
        <s v="Joe's Rocket Diner"/>
        <s v="Two Bitts"/>
        <s v="Bert's Bistro"/>
        <s v="Rouen's Chocolates"/>
        <m/>
        <s v="Four Corner Gritt"/>
      </sharedItems>
    </cacheField>
    <cacheField name="SalesRep" numFmtId="0">
      <sharedItems count="4">
        <s v="Patrick Roy"/>
        <s v="Simone Biles"/>
        <s v="Yao Ming"/>
        <s v="Amy Van Dyke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9">
  <r>
    <d v="2015-02-12T13:28:34"/>
    <n v="2"/>
    <x v="0"/>
    <n v="40"/>
    <n v="8"/>
    <n v="320"/>
    <n v="6"/>
    <n v="240"/>
    <n v="2"/>
    <n v="80"/>
    <n v="7"/>
    <x v="0"/>
    <x v="0"/>
  </r>
  <r>
    <d v="2015-08-06T14:01:46"/>
    <n v="2"/>
    <x v="0"/>
    <n v="210"/>
    <n v="8"/>
    <n v="1680"/>
    <n v="6"/>
    <n v="1260"/>
    <n v="2"/>
    <n v="420"/>
    <n v="7"/>
    <x v="0"/>
    <x v="1"/>
  </r>
  <r>
    <d v="2015-10-31T03:23:56"/>
    <n v="2"/>
    <x v="0"/>
    <n v="320"/>
    <n v="8"/>
    <n v="2560"/>
    <n v="6"/>
    <n v="1920"/>
    <n v="2"/>
    <n v="640"/>
    <n v="7"/>
    <x v="0"/>
    <x v="1"/>
  </r>
  <r>
    <d v="2015-02-12T13:28:34"/>
    <n v="2"/>
    <x v="0"/>
    <n v="654"/>
    <n v="8"/>
    <n v="5232"/>
    <n v="6"/>
    <n v="3924"/>
    <n v="2"/>
    <n v="1308"/>
    <n v="7"/>
    <x v="0"/>
    <x v="0"/>
  </r>
  <r>
    <d v="2015-12-21T20:18:29"/>
    <n v="2"/>
    <x v="0"/>
    <n v="920"/>
    <n v="8"/>
    <n v="7360"/>
    <n v="6"/>
    <n v="5520"/>
    <n v="2"/>
    <n v="1840"/>
    <n v="7"/>
    <x v="0"/>
    <x v="1"/>
  </r>
  <r>
    <d v="2015-08-19T00:01:56"/>
    <n v="2"/>
    <x v="0"/>
    <n v="970"/>
    <n v="8"/>
    <n v="7760"/>
    <n v="6"/>
    <n v="5820"/>
    <n v="2"/>
    <n v="1940"/>
    <n v="7"/>
    <x v="0"/>
    <x v="0"/>
  </r>
  <r>
    <d v="2016-01-01T21:48:25"/>
    <n v="2"/>
    <x v="0"/>
    <n v="50"/>
    <n v="8"/>
    <n v="400"/>
    <n v="6"/>
    <n v="300"/>
    <n v="2"/>
    <n v="100"/>
    <n v="14"/>
    <x v="1"/>
    <x v="0"/>
  </r>
  <r>
    <d v="2016-01-12T10:23:17"/>
    <n v="2"/>
    <x v="0"/>
    <n v="50"/>
    <n v="8"/>
    <n v="400"/>
    <n v="6"/>
    <n v="300"/>
    <n v="2"/>
    <n v="100"/>
    <n v="14"/>
    <x v="1"/>
    <x v="0"/>
  </r>
  <r>
    <d v="2016-01-21T12:22:08"/>
    <n v="2"/>
    <x v="0"/>
    <n v="50"/>
    <n v="8"/>
    <n v="400"/>
    <n v="6"/>
    <n v="300"/>
    <n v="2"/>
    <n v="100"/>
    <n v="14"/>
    <x v="1"/>
    <x v="0"/>
  </r>
  <r>
    <d v="2015-12-28T16:23:30"/>
    <n v="2"/>
    <x v="0"/>
    <n v="90"/>
    <n v="8"/>
    <n v="720"/>
    <n v="6"/>
    <n v="540"/>
    <n v="2"/>
    <n v="180"/>
    <n v="14"/>
    <x v="1"/>
    <x v="0"/>
  </r>
  <r>
    <d v="2015-03-07T22:22:28"/>
    <n v="2"/>
    <x v="0"/>
    <n v="123"/>
    <n v="8"/>
    <n v="984"/>
    <n v="6"/>
    <n v="738"/>
    <n v="2"/>
    <n v="246"/>
    <n v="14"/>
    <x v="1"/>
    <x v="1"/>
  </r>
  <r>
    <d v="2015-12-30T14:36:46"/>
    <n v="2"/>
    <x v="0"/>
    <n v="420"/>
    <n v="8"/>
    <n v="3360"/>
    <n v="6"/>
    <n v="2520"/>
    <n v="2"/>
    <n v="840"/>
    <n v="14"/>
    <x v="1"/>
    <x v="1"/>
  </r>
  <r>
    <d v="2015-03-07T22:22:28"/>
    <n v="2"/>
    <x v="0"/>
    <n v="730"/>
    <n v="8"/>
    <n v="5840"/>
    <n v="6"/>
    <n v="4380"/>
    <n v="2"/>
    <n v="1460"/>
    <n v="14"/>
    <x v="1"/>
    <x v="1"/>
  </r>
  <r>
    <d v="2015-07-04T03:52:17"/>
    <n v="2"/>
    <x v="0"/>
    <n v="960"/>
    <n v="8"/>
    <n v="7680"/>
    <n v="6"/>
    <n v="5760"/>
    <n v="2"/>
    <n v="1920"/>
    <n v="14"/>
    <x v="1"/>
    <x v="1"/>
  </r>
  <r>
    <d v="2015-01-23T10:41:55"/>
    <n v="2"/>
    <x v="0"/>
    <n v="50"/>
    <n v="8"/>
    <n v="400"/>
    <n v="6"/>
    <n v="300"/>
    <n v="2"/>
    <n v="100"/>
    <n v="23"/>
    <x v="2"/>
    <x v="1"/>
  </r>
  <r>
    <d v="2015-10-30T05:21:03"/>
    <n v="2"/>
    <x v="0"/>
    <n v="380"/>
    <n v="8"/>
    <n v="3040"/>
    <n v="6"/>
    <n v="2280"/>
    <n v="2"/>
    <n v="760"/>
    <n v="23"/>
    <x v="2"/>
    <x v="0"/>
  </r>
  <r>
    <d v="2015-05-06T02:28:04"/>
    <n v="2"/>
    <x v="0"/>
    <n v="630"/>
    <n v="8"/>
    <n v="5040"/>
    <n v="6"/>
    <n v="3780"/>
    <n v="2"/>
    <n v="1260"/>
    <n v="23"/>
    <x v="2"/>
    <x v="0"/>
  </r>
  <r>
    <d v="2015-01-23T10:41:55"/>
    <n v="2"/>
    <x v="0"/>
    <n v="980"/>
    <n v="8"/>
    <n v="7840"/>
    <n v="6"/>
    <n v="5880"/>
    <n v="2"/>
    <n v="1960"/>
    <n v="23"/>
    <x v="2"/>
    <x v="1"/>
  </r>
  <r>
    <d v="2015-02-26T17:10:20"/>
    <n v="2"/>
    <x v="0"/>
    <n v="60"/>
    <n v="8"/>
    <n v="480"/>
    <n v="6"/>
    <n v="360"/>
    <n v="2"/>
    <n v="120"/>
    <n v="95"/>
    <x v="3"/>
    <x v="0"/>
  </r>
  <r>
    <d v="2015-02-26T17:10:20"/>
    <n v="2"/>
    <x v="0"/>
    <n v="160"/>
    <n v="8"/>
    <n v="1280"/>
    <n v="6"/>
    <n v="960"/>
    <n v="2"/>
    <n v="320"/>
    <n v="95"/>
    <x v="3"/>
    <x v="0"/>
  </r>
  <r>
    <d v="2015-07-15T22:07:07"/>
    <n v="2"/>
    <x v="0"/>
    <n v="570"/>
    <n v="8"/>
    <n v="4560"/>
    <n v="6"/>
    <n v="3420"/>
    <n v="2"/>
    <n v="1140"/>
    <n v="95"/>
    <x v="3"/>
    <x v="0"/>
  </r>
  <r>
    <d v="2015-08-13T01:03:09"/>
    <n v="2"/>
    <x v="0"/>
    <n v="220"/>
    <n v="8"/>
    <n v="1760"/>
    <n v="6"/>
    <n v="1320"/>
    <n v="2"/>
    <n v="440"/>
    <n v="233"/>
    <x v="4"/>
    <x v="0"/>
  </r>
  <r>
    <d v="2015-04-09T14:55:17"/>
    <n v="2"/>
    <x v="0"/>
    <n v="890"/>
    <n v="8"/>
    <n v="7120"/>
    <n v="6"/>
    <n v="5340"/>
    <n v="2"/>
    <n v="1780"/>
    <n v="557"/>
    <x v="5"/>
    <x v="0"/>
  </r>
  <r>
    <d v="2015-01-07T07:20:35"/>
    <n v="2"/>
    <x v="0"/>
    <n v="550"/>
    <n v="8"/>
    <n v="4400"/>
    <n v="6"/>
    <n v="3300"/>
    <n v="2"/>
    <n v="1100"/>
    <n v="572"/>
    <x v="6"/>
    <x v="0"/>
  </r>
  <r>
    <d v="2015-01-04T00:00:00"/>
    <n v="2"/>
    <x v="0"/>
    <n v="790"/>
    <n v="8"/>
    <n v="6320"/>
    <n v="6"/>
    <n v="4740"/>
    <n v="2"/>
    <n v="1580"/>
    <n v="572"/>
    <x v="6"/>
    <x v="0"/>
  </r>
  <r>
    <d v="2015-01-07T07:20:35"/>
    <n v="2"/>
    <x v="0"/>
    <n v="790"/>
    <n v="8"/>
    <n v="6320"/>
    <n v="6"/>
    <n v="4740"/>
    <n v="2"/>
    <n v="1580"/>
    <n v="572"/>
    <x v="6"/>
    <x v="0"/>
  </r>
  <r>
    <d v="2015-09-19T09:47:43"/>
    <n v="2"/>
    <x v="0"/>
    <n v="820"/>
    <n v="8"/>
    <n v="6560"/>
    <n v="6"/>
    <n v="4920"/>
    <n v="2"/>
    <n v="1640"/>
    <n v="572"/>
    <x v="6"/>
    <x v="0"/>
  </r>
  <r>
    <d v="2015-09-10T16:27:44"/>
    <n v="2"/>
    <x v="0"/>
    <n v="900"/>
    <n v="8"/>
    <n v="7200"/>
    <n v="6"/>
    <n v="5400"/>
    <n v="2"/>
    <n v="1800"/>
    <n v="572"/>
    <x v="6"/>
    <x v="0"/>
  </r>
  <r>
    <d v="2015-10-31T03:23:56"/>
    <n v="2"/>
    <x v="0"/>
    <n v="950"/>
    <n v="8"/>
    <n v="7600"/>
    <n v="6"/>
    <n v="5700"/>
    <n v="2"/>
    <n v="1900"/>
    <n v="572"/>
    <x v="6"/>
    <x v="0"/>
  </r>
  <r>
    <d v="2015-03-04T13:34:09"/>
    <n v="2"/>
    <x v="0"/>
    <n v="144"/>
    <n v="8"/>
    <n v="1152"/>
    <n v="6"/>
    <n v="864"/>
    <n v="2"/>
    <n v="288"/>
    <n v="686"/>
    <x v="7"/>
    <x v="1"/>
  </r>
  <r>
    <d v="2015-03-04T13:34:09"/>
    <n v="2"/>
    <x v="0"/>
    <n v="320"/>
    <n v="8"/>
    <n v="2560"/>
    <n v="6"/>
    <n v="1920"/>
    <n v="2"/>
    <n v="640"/>
    <n v="686"/>
    <x v="7"/>
    <x v="1"/>
  </r>
  <r>
    <d v="2016-01-01T12:22:08"/>
    <n v="2"/>
    <x v="0"/>
    <n v="500"/>
    <n v="8"/>
    <n v="4000"/>
    <n v="6"/>
    <n v="3000"/>
    <n v="2"/>
    <n v="1000"/>
    <n v="686"/>
    <x v="7"/>
    <x v="0"/>
  </r>
  <r>
    <d v="2016-01-12T10:23:17"/>
    <n v="2"/>
    <x v="0"/>
    <n v="500"/>
    <n v="8"/>
    <n v="4000"/>
    <n v="6"/>
    <n v="3000"/>
    <n v="2"/>
    <n v="1000"/>
    <n v="686"/>
    <x v="7"/>
    <x v="0"/>
  </r>
  <r>
    <d v="2016-01-21T12:22:08"/>
    <n v="2"/>
    <x v="0"/>
    <n v="500"/>
    <n v="8"/>
    <n v="4000"/>
    <n v="6"/>
    <n v="3000"/>
    <n v="2"/>
    <n v="1000"/>
    <n v="686"/>
    <x v="7"/>
    <x v="0"/>
  </r>
  <r>
    <d v="2015-10-14T03:09:46"/>
    <n v="2"/>
    <x v="0"/>
    <n v="720"/>
    <n v="8"/>
    <n v="5760"/>
    <n v="6"/>
    <n v="4320"/>
    <n v="2"/>
    <n v="1440"/>
    <n v="686"/>
    <x v="7"/>
    <x v="1"/>
  </r>
  <r>
    <d v="2015-04-09T16:55:13"/>
    <n v="2"/>
    <x v="0"/>
    <n v="770"/>
    <n v="8"/>
    <n v="6160"/>
    <n v="6"/>
    <n v="4620"/>
    <n v="2"/>
    <n v="1540"/>
    <n v="846"/>
    <x v="8"/>
    <x v="0"/>
  </r>
  <r>
    <d v="2015-09-19T16:46:15"/>
    <n v="4"/>
    <x v="1"/>
    <n v="70"/>
    <n v="9"/>
    <n v="630"/>
    <n v="6"/>
    <n v="420"/>
    <n v="3"/>
    <n v="210"/>
    <n v="7"/>
    <x v="0"/>
    <x v="0"/>
  </r>
  <r>
    <d v="2015-09-07T15:24:06"/>
    <n v="4"/>
    <x v="1"/>
    <n v="200"/>
    <n v="9"/>
    <n v="1800"/>
    <n v="6"/>
    <n v="1200"/>
    <n v="3"/>
    <n v="600"/>
    <n v="7"/>
    <x v="0"/>
    <x v="1"/>
  </r>
  <r>
    <d v="2015-01-29T09:14:44"/>
    <n v="4"/>
    <x v="1"/>
    <n v="222"/>
    <n v="9"/>
    <n v="1998"/>
    <n v="6"/>
    <n v="1332"/>
    <n v="3"/>
    <n v="666"/>
    <n v="7"/>
    <x v="0"/>
    <x v="1"/>
  </r>
  <r>
    <d v="2015-08-05T19:15:40"/>
    <n v="4"/>
    <x v="1"/>
    <n v="250"/>
    <n v="9"/>
    <n v="2250"/>
    <n v="6"/>
    <n v="1500"/>
    <n v="3"/>
    <n v="750"/>
    <n v="7"/>
    <x v="0"/>
    <x v="0"/>
  </r>
  <r>
    <d v="2015-08-05T21:53:31"/>
    <n v="4"/>
    <x v="1"/>
    <n v="390"/>
    <n v="9"/>
    <n v="3510"/>
    <n v="6"/>
    <n v="2340"/>
    <n v="3"/>
    <n v="1170"/>
    <n v="7"/>
    <x v="0"/>
    <x v="0"/>
  </r>
  <r>
    <d v="2015-10-31T03:23:56"/>
    <n v="4"/>
    <x v="1"/>
    <n v="390"/>
    <n v="9"/>
    <n v="3510"/>
    <n v="6"/>
    <n v="2340"/>
    <n v="3"/>
    <n v="1170"/>
    <n v="7"/>
    <x v="0"/>
    <x v="1"/>
  </r>
  <r>
    <d v="2015-01-29T09:14:44"/>
    <n v="4"/>
    <x v="1"/>
    <n v="400"/>
    <n v="9"/>
    <n v="3600"/>
    <n v="6"/>
    <n v="2400"/>
    <n v="3"/>
    <n v="1200"/>
    <n v="7"/>
    <x v="0"/>
    <x v="1"/>
  </r>
  <r>
    <d v="2015-02-05T22:35:41"/>
    <n v="4"/>
    <x v="1"/>
    <n v="400"/>
    <n v="9"/>
    <n v="3600"/>
    <n v="6"/>
    <n v="2400"/>
    <n v="3"/>
    <n v="1200"/>
    <n v="7"/>
    <x v="0"/>
    <x v="0"/>
  </r>
  <r>
    <d v="2015-04-10T00:14:09"/>
    <n v="4"/>
    <x v="1"/>
    <n v="400"/>
    <n v="9"/>
    <n v="3600"/>
    <n v="6"/>
    <n v="2400"/>
    <n v="3"/>
    <n v="1200"/>
    <n v="7"/>
    <x v="0"/>
    <x v="0"/>
  </r>
  <r>
    <d v="2015-07-24T05:26:25"/>
    <n v="4"/>
    <x v="1"/>
    <n v="400"/>
    <n v="9"/>
    <n v="3600"/>
    <n v="6"/>
    <n v="2400"/>
    <n v="3"/>
    <n v="1200"/>
    <n v="7"/>
    <x v="0"/>
    <x v="0"/>
  </r>
  <r>
    <d v="2015-02-05T22:35:41"/>
    <n v="4"/>
    <x v="1"/>
    <n v="400"/>
    <n v="9"/>
    <n v="3600"/>
    <n v="6"/>
    <n v="2400"/>
    <n v="3"/>
    <n v="1200"/>
    <n v="7"/>
    <x v="0"/>
    <x v="0"/>
  </r>
  <r>
    <d v="2015-12-30T04:07:57"/>
    <n v="4"/>
    <x v="1"/>
    <n v="400"/>
    <n v="9"/>
    <n v="3600"/>
    <n v="6"/>
    <n v="2400"/>
    <n v="3"/>
    <n v="1200"/>
    <n v="7"/>
    <x v="0"/>
    <x v="1"/>
  </r>
  <r>
    <d v="2015-10-05T12:15:12"/>
    <n v="4"/>
    <x v="1"/>
    <n v="400"/>
    <n v="9"/>
    <n v="3600"/>
    <n v="6"/>
    <n v="2400"/>
    <n v="3"/>
    <n v="1200"/>
    <n v="7"/>
    <x v="0"/>
    <x v="0"/>
  </r>
  <r>
    <d v="2015-08-29T10:24:46"/>
    <n v="4"/>
    <x v="1"/>
    <n v="400"/>
    <n v="9"/>
    <n v="3600"/>
    <n v="6"/>
    <n v="2400"/>
    <n v="3"/>
    <n v="1200"/>
    <n v="7"/>
    <x v="0"/>
    <x v="1"/>
  </r>
  <r>
    <d v="2015-08-31T16:09:44"/>
    <n v="4"/>
    <x v="1"/>
    <n v="400"/>
    <n v="9"/>
    <n v="3600"/>
    <n v="6"/>
    <n v="2400"/>
    <n v="3"/>
    <n v="1200"/>
    <n v="7"/>
    <x v="0"/>
    <x v="0"/>
  </r>
  <r>
    <d v="2015-12-13T22:24:09"/>
    <n v="4"/>
    <x v="1"/>
    <n v="400"/>
    <n v="9"/>
    <n v="3600"/>
    <n v="6"/>
    <n v="2400"/>
    <n v="3"/>
    <n v="1200"/>
    <n v="7"/>
    <x v="0"/>
    <x v="0"/>
  </r>
  <r>
    <d v="2015-04-26T20:32:59"/>
    <n v="4"/>
    <x v="1"/>
    <n v="400"/>
    <n v="9"/>
    <n v="3600"/>
    <n v="6"/>
    <n v="2400"/>
    <n v="3"/>
    <n v="1200"/>
    <n v="7"/>
    <x v="0"/>
    <x v="1"/>
  </r>
  <r>
    <d v="2015-05-29T04:56:51"/>
    <n v="4"/>
    <x v="1"/>
    <n v="400"/>
    <n v="9"/>
    <n v="3600"/>
    <n v="6"/>
    <n v="2400"/>
    <n v="3"/>
    <n v="1200"/>
    <n v="14"/>
    <x v="1"/>
    <x v="1"/>
  </r>
  <r>
    <d v="2015-05-06T19:37:25"/>
    <n v="4"/>
    <x v="1"/>
    <n v="400"/>
    <n v="9"/>
    <n v="3600"/>
    <n v="6"/>
    <n v="2400"/>
    <n v="3"/>
    <n v="1200"/>
    <n v="14"/>
    <x v="1"/>
    <x v="0"/>
  </r>
  <r>
    <d v="2015-04-27T12:48:41"/>
    <n v="4"/>
    <x v="1"/>
    <n v="400"/>
    <n v="9"/>
    <n v="3600"/>
    <n v="6"/>
    <n v="2400"/>
    <n v="3"/>
    <n v="1200"/>
    <n v="14"/>
    <x v="1"/>
    <x v="0"/>
  </r>
  <r>
    <d v="2015-09-03T22:17:29"/>
    <n v="4"/>
    <x v="1"/>
    <n v="400"/>
    <n v="9"/>
    <n v="3600"/>
    <n v="6"/>
    <n v="2400"/>
    <n v="3"/>
    <n v="1200"/>
    <n v="14"/>
    <x v="1"/>
    <x v="0"/>
  </r>
  <r>
    <d v="2015-02-19T09:24:38"/>
    <n v="4"/>
    <x v="1"/>
    <n v="400"/>
    <n v="9"/>
    <n v="3600"/>
    <n v="6"/>
    <n v="2400"/>
    <n v="3"/>
    <n v="1200"/>
    <n v="14"/>
    <x v="1"/>
    <x v="1"/>
  </r>
  <r>
    <d v="2015-06-28T02:57:29"/>
    <n v="4"/>
    <x v="1"/>
    <n v="400"/>
    <n v="9"/>
    <n v="3600"/>
    <n v="6"/>
    <n v="2400"/>
    <n v="3"/>
    <n v="1200"/>
    <n v="14"/>
    <x v="1"/>
    <x v="0"/>
  </r>
  <r>
    <d v="2015-12-18T14:56:13"/>
    <n v="4"/>
    <x v="1"/>
    <n v="400"/>
    <n v="9"/>
    <n v="3600"/>
    <n v="6"/>
    <n v="2400"/>
    <n v="3"/>
    <n v="1200"/>
    <n v="14"/>
    <x v="1"/>
    <x v="0"/>
  </r>
  <r>
    <d v="2016-01-02T10:23:17"/>
    <n v="4"/>
    <x v="1"/>
    <n v="400"/>
    <n v="9"/>
    <n v="3600"/>
    <n v="6"/>
    <n v="2400"/>
    <n v="3"/>
    <n v="1200"/>
    <n v="14"/>
    <x v="1"/>
    <x v="0"/>
  </r>
  <r>
    <d v="2016-01-12T10:23:17"/>
    <n v="4"/>
    <x v="1"/>
    <n v="400"/>
    <n v="9"/>
    <n v="3600"/>
    <n v="6"/>
    <n v="2400"/>
    <n v="3"/>
    <n v="1200"/>
    <n v="14"/>
    <x v="1"/>
    <x v="0"/>
  </r>
  <r>
    <d v="2016-01-21T12:22:08"/>
    <n v="4"/>
    <x v="1"/>
    <n v="400"/>
    <n v="9"/>
    <n v="3600"/>
    <n v="6"/>
    <n v="2400"/>
    <n v="3"/>
    <n v="1200"/>
    <n v="14"/>
    <x v="1"/>
    <x v="0"/>
  </r>
  <r>
    <d v="2015-09-27T22:07:56"/>
    <n v="4"/>
    <x v="1"/>
    <n v="400"/>
    <n v="9"/>
    <n v="3600"/>
    <n v="6"/>
    <n v="2400"/>
    <n v="3"/>
    <n v="1200"/>
    <n v="14"/>
    <x v="1"/>
    <x v="1"/>
  </r>
  <r>
    <d v="2015-04-13T21:06:26"/>
    <n v="4"/>
    <x v="1"/>
    <n v="840"/>
    <n v="9"/>
    <n v="7560"/>
    <n v="6"/>
    <n v="5040"/>
    <n v="3"/>
    <n v="2520"/>
    <n v="14"/>
    <x v="1"/>
    <x v="0"/>
  </r>
  <r>
    <d v="2015-02-19T09:24:38"/>
    <n v="4"/>
    <x v="1"/>
    <n v="860"/>
    <n v="9"/>
    <n v="7740"/>
    <n v="6"/>
    <n v="5160"/>
    <n v="3"/>
    <n v="2580"/>
    <n v="14"/>
    <x v="1"/>
    <x v="1"/>
  </r>
  <r>
    <d v="2015-06-20T02:02:17"/>
    <n v="4"/>
    <x v="1"/>
    <n v="990"/>
    <n v="9"/>
    <n v="8910"/>
    <n v="6"/>
    <n v="5940"/>
    <n v="3"/>
    <n v="2970"/>
    <n v="14"/>
    <x v="1"/>
    <x v="0"/>
  </r>
  <r>
    <d v="2015-03-15T17:56:44"/>
    <n v="4"/>
    <x v="1"/>
    <n v="100"/>
    <n v="9"/>
    <n v="900"/>
    <n v="6"/>
    <n v="600"/>
    <n v="3"/>
    <n v="300"/>
    <n v="23"/>
    <x v="2"/>
    <x v="0"/>
  </r>
  <r>
    <d v="2015-05-04T21:18:53"/>
    <n v="4"/>
    <x v="1"/>
    <n v="250"/>
    <n v="9"/>
    <n v="2250"/>
    <n v="6"/>
    <n v="1500"/>
    <n v="3"/>
    <n v="750"/>
    <n v="23"/>
    <x v="2"/>
    <x v="0"/>
  </r>
  <r>
    <d v="2015-05-15T09:48:50"/>
    <n v="4"/>
    <x v="1"/>
    <n v="300"/>
    <n v="9"/>
    <n v="2700"/>
    <n v="6"/>
    <n v="1800"/>
    <n v="3"/>
    <n v="900"/>
    <n v="23"/>
    <x v="2"/>
    <x v="0"/>
  </r>
  <r>
    <d v="2015-08-23T19:14:12"/>
    <n v="4"/>
    <x v="1"/>
    <n v="360"/>
    <n v="9"/>
    <n v="3240"/>
    <n v="6"/>
    <n v="2160"/>
    <n v="3"/>
    <n v="1080"/>
    <n v="23"/>
    <x v="2"/>
    <x v="0"/>
  </r>
  <r>
    <d v="2015-01-20T14:36:30"/>
    <n v="4"/>
    <x v="1"/>
    <n v="480"/>
    <n v="9"/>
    <n v="4320"/>
    <n v="6"/>
    <n v="2880"/>
    <n v="3"/>
    <n v="1440"/>
    <n v="23"/>
    <x v="2"/>
    <x v="0"/>
  </r>
  <r>
    <d v="2015-03-15T17:56:44"/>
    <n v="4"/>
    <x v="1"/>
    <n v="530"/>
    <n v="9"/>
    <n v="4770"/>
    <n v="6"/>
    <n v="3180"/>
    <n v="3"/>
    <n v="1590"/>
    <n v="23"/>
    <x v="2"/>
    <x v="0"/>
  </r>
  <r>
    <d v="2015-06-01T06:57:39"/>
    <n v="4"/>
    <x v="1"/>
    <n v="540"/>
    <n v="9"/>
    <n v="4860"/>
    <n v="6"/>
    <n v="3240"/>
    <n v="3"/>
    <n v="1620"/>
    <n v="23"/>
    <x v="2"/>
    <x v="1"/>
  </r>
  <r>
    <d v="2015-05-30T19:16:18"/>
    <n v="4"/>
    <x v="1"/>
    <n v="560"/>
    <n v="9"/>
    <n v="5040"/>
    <n v="6"/>
    <n v="3360"/>
    <n v="3"/>
    <n v="1680"/>
    <n v="23"/>
    <x v="2"/>
    <x v="0"/>
  </r>
  <r>
    <d v="2015-10-31T03:23:56"/>
    <n v="4"/>
    <x v="1"/>
    <n v="560"/>
    <n v="9"/>
    <n v="5040"/>
    <n v="6"/>
    <n v="3360"/>
    <n v="3"/>
    <n v="1680"/>
    <n v="23"/>
    <x v="2"/>
    <x v="0"/>
  </r>
  <r>
    <d v="2015-01-20T14:36:30"/>
    <n v="4"/>
    <x v="1"/>
    <n v="700"/>
    <n v="9"/>
    <n v="6300"/>
    <n v="6"/>
    <n v="4200"/>
    <n v="3"/>
    <n v="2100"/>
    <n v="23"/>
    <x v="2"/>
    <x v="0"/>
  </r>
  <r>
    <d v="2015-09-18T00:57:01"/>
    <n v="4"/>
    <x v="1"/>
    <n v="700"/>
    <n v="9"/>
    <n v="6300"/>
    <n v="6"/>
    <n v="4200"/>
    <n v="3"/>
    <n v="2100"/>
    <n v="23"/>
    <x v="2"/>
    <x v="1"/>
  </r>
  <r>
    <d v="2015-10-06T06:31:42"/>
    <n v="4"/>
    <x v="1"/>
    <n v="740"/>
    <n v="9"/>
    <n v="6660"/>
    <n v="6"/>
    <n v="4440"/>
    <n v="3"/>
    <n v="2220"/>
    <n v="23"/>
    <x v="2"/>
    <x v="0"/>
  </r>
  <r>
    <d v="2015-07-19T02:18:33"/>
    <n v="4"/>
    <x v="1"/>
    <n v="800"/>
    <n v="9"/>
    <n v="7200"/>
    <n v="6"/>
    <n v="4800"/>
    <n v="3"/>
    <n v="2400"/>
    <n v="23"/>
    <x v="2"/>
    <x v="0"/>
  </r>
  <r>
    <d v="2015-06-21T06:52:29"/>
    <n v="4"/>
    <x v="1"/>
    <n v="830"/>
    <n v="9"/>
    <n v="7470"/>
    <n v="6"/>
    <n v="4980"/>
    <n v="3"/>
    <n v="2490"/>
    <n v="23"/>
    <x v="2"/>
    <x v="1"/>
  </r>
  <r>
    <d v="2015-02-28T19:04:59"/>
    <n v="4"/>
    <x v="1"/>
    <n v="20"/>
    <n v="9"/>
    <n v="180"/>
    <n v="6"/>
    <n v="120"/>
    <n v="3"/>
    <n v="60"/>
    <n v="95"/>
    <x v="3"/>
    <x v="0"/>
  </r>
  <r>
    <d v="2015-02-28T19:04:59"/>
    <n v="4"/>
    <x v="1"/>
    <n v="50"/>
    <n v="9"/>
    <n v="450"/>
    <n v="6"/>
    <n v="300"/>
    <n v="3"/>
    <n v="150"/>
    <n v="95"/>
    <x v="3"/>
    <x v="0"/>
  </r>
  <r>
    <d v="2015-03-04T13:34:09"/>
    <n v="4"/>
    <x v="1"/>
    <n v="170"/>
    <n v="9"/>
    <n v="1530"/>
    <n v="6"/>
    <n v="1020"/>
    <n v="3"/>
    <n v="510"/>
    <n v="95"/>
    <x v="3"/>
    <x v="0"/>
  </r>
  <r>
    <d v="2015-03-04T13:34:09"/>
    <n v="4"/>
    <x v="1"/>
    <n v="255"/>
    <n v="9"/>
    <n v="2295"/>
    <n v="6"/>
    <n v="1530"/>
    <n v="3"/>
    <n v="765"/>
    <n v="95"/>
    <x v="3"/>
    <x v="0"/>
  </r>
  <r>
    <d v="2015-10-31T03:23:56"/>
    <n v="4"/>
    <x v="1"/>
    <n v="540"/>
    <n v="9"/>
    <n v="4860"/>
    <n v="6"/>
    <n v="3240"/>
    <n v="3"/>
    <n v="1620"/>
    <n v="95"/>
    <x v="3"/>
    <x v="0"/>
  </r>
  <r>
    <d v="2015-10-31T03:23:56"/>
    <n v="4"/>
    <x v="1"/>
    <n v="630"/>
    <n v="9"/>
    <n v="5670"/>
    <n v="6"/>
    <n v="3780"/>
    <n v="3"/>
    <n v="1890"/>
    <n v="95"/>
    <x v="3"/>
    <x v="0"/>
  </r>
  <r>
    <d v="2015-04-02T01:12:33"/>
    <n v="4"/>
    <x v="1"/>
    <n v="690"/>
    <n v="9"/>
    <n v="6210"/>
    <n v="6"/>
    <n v="4140"/>
    <n v="3"/>
    <n v="2070"/>
    <n v="95"/>
    <x v="3"/>
    <x v="0"/>
  </r>
  <r>
    <d v="2015-07-26T10:02:15"/>
    <n v="4"/>
    <x v="1"/>
    <n v="930"/>
    <n v="9"/>
    <n v="8370"/>
    <n v="6"/>
    <n v="5580"/>
    <n v="3"/>
    <n v="2790"/>
    <n v="95"/>
    <x v="3"/>
    <x v="0"/>
  </r>
  <r>
    <d v="2015-06-23T19:23:24"/>
    <n v="4"/>
    <x v="1"/>
    <n v="940"/>
    <n v="9"/>
    <n v="8460"/>
    <n v="6"/>
    <n v="5640"/>
    <n v="3"/>
    <n v="2820"/>
    <n v="95"/>
    <x v="3"/>
    <x v="1"/>
  </r>
  <r>
    <d v="2015-08-18T05:43:59"/>
    <n v="4"/>
    <x v="1"/>
    <n v="670"/>
    <n v="9"/>
    <n v="6030"/>
    <n v="6"/>
    <n v="4020"/>
    <n v="3"/>
    <n v="2010"/>
    <n v="233"/>
    <x v="4"/>
    <x v="0"/>
  </r>
  <r>
    <d v="2015-04-28T14:51:51"/>
    <n v="4"/>
    <x v="1"/>
    <n v="820"/>
    <n v="9"/>
    <n v="7380"/>
    <n v="6"/>
    <n v="4920"/>
    <n v="3"/>
    <n v="2460"/>
    <n v="233"/>
    <x v="4"/>
    <x v="0"/>
  </r>
  <r>
    <d v="2015-10-27T15:35:38"/>
    <n v="4"/>
    <x v="1"/>
    <n v="830"/>
    <n v="9"/>
    <n v="7470"/>
    <n v="6"/>
    <n v="4980"/>
    <n v="3"/>
    <n v="2490"/>
    <n v="233"/>
    <x v="4"/>
    <x v="0"/>
  </r>
  <r>
    <d v="2015-04-03T12:01:54"/>
    <n v="4"/>
    <x v="1"/>
    <n v="360"/>
    <n v="9"/>
    <n v="3240"/>
    <n v="6"/>
    <n v="2160"/>
    <n v="3"/>
    <n v="1080"/>
    <n v="315"/>
    <x v="9"/>
    <x v="0"/>
  </r>
  <r>
    <d v="2015-06-12T05:37:59"/>
    <n v="4"/>
    <x v="1"/>
    <n v="450"/>
    <n v="9"/>
    <n v="4050"/>
    <n v="6"/>
    <n v="2700"/>
    <n v="3"/>
    <n v="1350"/>
    <n v="315"/>
    <x v="9"/>
    <x v="0"/>
  </r>
  <r>
    <d v="2015-04-16T00:15:10"/>
    <n v="4"/>
    <x v="1"/>
    <n v="400"/>
    <n v="9"/>
    <n v="3600"/>
    <n v="6"/>
    <n v="2400"/>
    <n v="3"/>
    <n v="1200"/>
    <n v="450"/>
    <x v="10"/>
    <x v="2"/>
  </r>
  <r>
    <d v="2015-06-17T14:42:40"/>
    <n v="4"/>
    <x v="1"/>
    <n v="400"/>
    <n v="9"/>
    <n v="3600"/>
    <n v="6"/>
    <n v="2400"/>
    <n v="3"/>
    <n v="1200"/>
    <n v="450"/>
    <x v="10"/>
    <x v="2"/>
  </r>
  <r>
    <d v="2015-12-15T19:08:09"/>
    <n v="4"/>
    <x v="1"/>
    <n v="400"/>
    <n v="9"/>
    <n v="3600"/>
    <n v="6"/>
    <n v="2400"/>
    <n v="3"/>
    <n v="1200"/>
    <n v="450"/>
    <x v="10"/>
    <x v="2"/>
  </r>
  <r>
    <d v="2015-12-16T16:52:25"/>
    <n v="4"/>
    <x v="1"/>
    <n v="400"/>
    <n v="9"/>
    <n v="3600"/>
    <n v="6"/>
    <n v="2400"/>
    <n v="3"/>
    <n v="1200"/>
    <n v="450"/>
    <x v="10"/>
    <x v="2"/>
  </r>
  <r>
    <d v="2015-02-21T03:51:44"/>
    <n v="4"/>
    <x v="1"/>
    <n v="600"/>
    <n v="9"/>
    <n v="5400"/>
    <n v="6"/>
    <n v="3600"/>
    <n v="3"/>
    <n v="1800"/>
    <n v="450"/>
    <x v="10"/>
    <x v="2"/>
  </r>
  <r>
    <d v="2015-10-28T08:01:17"/>
    <n v="4"/>
    <x v="1"/>
    <n v="600"/>
    <n v="9"/>
    <n v="5400"/>
    <n v="6"/>
    <n v="3600"/>
    <n v="3"/>
    <n v="1800"/>
    <n v="450"/>
    <x v="10"/>
    <x v="2"/>
  </r>
  <r>
    <d v="2015-10-28T08:01:17"/>
    <n v="4"/>
    <x v="1"/>
    <n v="600"/>
    <n v="9"/>
    <n v="5400"/>
    <n v="6"/>
    <n v="3600"/>
    <n v="3"/>
    <n v="1800"/>
    <n v="450"/>
    <x v="10"/>
    <x v="2"/>
  </r>
  <r>
    <d v="2015-02-20T01:10:02"/>
    <n v="4"/>
    <x v="1"/>
    <n v="5890"/>
    <n v="9"/>
    <n v="53010"/>
    <n v="6"/>
    <n v="35340"/>
    <n v="3"/>
    <n v="17670"/>
    <n v="450"/>
    <x v="10"/>
    <x v="2"/>
  </r>
  <r>
    <d v="2015-02-15T04:04:19"/>
    <n v="4"/>
    <x v="1"/>
    <n v="125"/>
    <n v="9"/>
    <n v="1125"/>
    <n v="6"/>
    <n v="750"/>
    <n v="3"/>
    <n v="375"/>
    <n v="557"/>
    <x v="5"/>
    <x v="1"/>
  </r>
  <r>
    <d v="2015-12-03T22:48:39"/>
    <n v="4"/>
    <x v="1"/>
    <n v="240"/>
    <n v="9"/>
    <n v="2160"/>
    <n v="6"/>
    <n v="1440"/>
    <n v="3"/>
    <n v="720"/>
    <n v="557"/>
    <x v="5"/>
    <x v="0"/>
  </r>
  <r>
    <d v="2015-03-23T03:12:45"/>
    <n v="4"/>
    <x v="1"/>
    <n v="699"/>
    <n v="9"/>
    <n v="6291"/>
    <n v="6"/>
    <n v="4194"/>
    <n v="3"/>
    <n v="2097"/>
    <n v="557"/>
    <x v="5"/>
    <x v="0"/>
  </r>
  <r>
    <d v="2015-02-15T04:04:19"/>
    <n v="4"/>
    <x v="1"/>
    <n v="699"/>
    <n v="9"/>
    <n v="6291"/>
    <n v="6"/>
    <n v="4194"/>
    <n v="3"/>
    <n v="2097"/>
    <n v="557"/>
    <x v="5"/>
    <x v="1"/>
  </r>
  <r>
    <d v="2015-07-27T01:21:03"/>
    <n v="4"/>
    <x v="1"/>
    <n v="699"/>
    <n v="9"/>
    <n v="6291"/>
    <n v="6"/>
    <n v="4194"/>
    <n v="3"/>
    <n v="2097"/>
    <n v="557"/>
    <x v="5"/>
    <x v="0"/>
  </r>
  <r>
    <d v="2015-06-23T14:39:15"/>
    <n v="4"/>
    <x v="1"/>
    <n v="699"/>
    <n v="9"/>
    <n v="6291"/>
    <n v="6"/>
    <n v="4194"/>
    <n v="3"/>
    <n v="2097"/>
    <n v="557"/>
    <x v="5"/>
    <x v="1"/>
  </r>
  <r>
    <d v="2015-03-23T03:12:45"/>
    <n v="4"/>
    <x v="1"/>
    <n v="699"/>
    <n v="9"/>
    <n v="6291"/>
    <n v="6"/>
    <n v="4194"/>
    <n v="3"/>
    <n v="2097"/>
    <n v="557"/>
    <x v="5"/>
    <x v="0"/>
  </r>
  <r>
    <d v="2015-02-21T15:09:29"/>
    <n v="4"/>
    <x v="1"/>
    <n v="699"/>
    <n v="9"/>
    <n v="6291"/>
    <n v="6"/>
    <n v="4194"/>
    <n v="3"/>
    <n v="2097"/>
    <n v="572"/>
    <x v="6"/>
    <x v="0"/>
  </r>
  <r>
    <d v="2015-09-09T20:07:59"/>
    <n v="4"/>
    <x v="1"/>
    <n v="699"/>
    <n v="9"/>
    <n v="6291"/>
    <n v="6"/>
    <n v="4194"/>
    <n v="3"/>
    <n v="2097"/>
    <n v="572"/>
    <x v="6"/>
    <x v="0"/>
  </r>
  <r>
    <d v="2015-03-01T16:08:01"/>
    <n v="4"/>
    <x v="1"/>
    <n v="699"/>
    <n v="9"/>
    <n v="6291"/>
    <n v="6"/>
    <n v="4194"/>
    <n v="3"/>
    <n v="2097"/>
    <n v="572"/>
    <x v="6"/>
    <x v="1"/>
  </r>
  <r>
    <d v="2015-09-24T04:41:50"/>
    <n v="4"/>
    <x v="1"/>
    <n v="699"/>
    <n v="9"/>
    <n v="6291"/>
    <n v="6"/>
    <n v="4194"/>
    <n v="3"/>
    <n v="2097"/>
    <n v="572"/>
    <x v="6"/>
    <x v="1"/>
  </r>
  <r>
    <d v="2015-03-03T15:29:52"/>
    <n v="4"/>
    <x v="1"/>
    <n v="699"/>
    <n v="9"/>
    <n v="6291"/>
    <n v="6"/>
    <n v="4194"/>
    <n v="3"/>
    <n v="2097"/>
    <n v="572"/>
    <x v="6"/>
    <x v="0"/>
  </r>
  <r>
    <d v="2015-03-01T16:08:01"/>
    <n v="4"/>
    <x v="1"/>
    <n v="699"/>
    <n v="9"/>
    <n v="6291"/>
    <n v="6"/>
    <n v="4194"/>
    <n v="3"/>
    <n v="2097"/>
    <n v="572"/>
    <x v="6"/>
    <x v="1"/>
  </r>
  <r>
    <d v="2015-10-20T17:09:29"/>
    <n v="4"/>
    <x v="1"/>
    <n v="699"/>
    <n v="9"/>
    <n v="6291"/>
    <n v="6"/>
    <n v="4194"/>
    <n v="3"/>
    <n v="2097"/>
    <n v="572"/>
    <x v="6"/>
    <x v="0"/>
  </r>
  <r>
    <d v="2015-10-24T02:32:52"/>
    <n v="4"/>
    <x v="1"/>
    <n v="699"/>
    <n v="9"/>
    <n v="6291"/>
    <n v="6"/>
    <n v="4194"/>
    <n v="3"/>
    <n v="2097"/>
    <n v="572"/>
    <x v="6"/>
    <x v="0"/>
  </r>
  <r>
    <d v="2015-07-28T22:01:19"/>
    <n v="4"/>
    <x v="1"/>
    <n v="699"/>
    <n v="9"/>
    <n v="6291"/>
    <n v="6"/>
    <n v="4194"/>
    <n v="3"/>
    <n v="2097"/>
    <n v="572"/>
    <x v="6"/>
    <x v="0"/>
  </r>
  <r>
    <d v="2015-09-21T01:56:10"/>
    <n v="4"/>
    <x v="1"/>
    <n v="699"/>
    <n v="9"/>
    <n v="6291"/>
    <n v="6"/>
    <n v="4194"/>
    <n v="3"/>
    <n v="2097"/>
    <n v="572"/>
    <x v="6"/>
    <x v="1"/>
  </r>
  <r>
    <d v="2015-02-21T15:09:29"/>
    <n v="4"/>
    <x v="1"/>
    <n v="10789"/>
    <n v="9"/>
    <n v="97101"/>
    <n v="6"/>
    <n v="64734"/>
    <n v="3"/>
    <n v="32367"/>
    <n v="572"/>
    <x v="6"/>
    <x v="0"/>
  </r>
  <r>
    <d v="2015-06-17T17:54:26"/>
    <n v="4"/>
    <x v="1"/>
    <n v="70"/>
    <n v="9"/>
    <n v="630"/>
    <n v="6"/>
    <n v="420"/>
    <n v="3"/>
    <n v="210"/>
    <n v="686"/>
    <x v="7"/>
    <x v="0"/>
  </r>
  <r>
    <d v="2015-08-25T00:54:38"/>
    <n v="4"/>
    <x v="1"/>
    <n v="90"/>
    <n v="9"/>
    <n v="810"/>
    <n v="6"/>
    <n v="540"/>
    <n v="3"/>
    <n v="270"/>
    <n v="686"/>
    <x v="7"/>
    <x v="1"/>
  </r>
  <r>
    <d v="2015-02-05T21:17:42"/>
    <n v="4"/>
    <x v="1"/>
    <n v="130"/>
    <n v="9"/>
    <n v="1170"/>
    <n v="6"/>
    <n v="780"/>
    <n v="3"/>
    <n v="390"/>
    <n v="686"/>
    <x v="7"/>
    <x v="1"/>
  </r>
  <r>
    <d v="2015-09-05T13:43:17"/>
    <n v="4"/>
    <x v="1"/>
    <n v="330"/>
    <n v="9"/>
    <n v="2970"/>
    <n v="6"/>
    <n v="1980"/>
    <n v="3"/>
    <n v="990"/>
    <n v="686"/>
    <x v="7"/>
    <x v="0"/>
  </r>
  <r>
    <d v="2015-02-05T21:17:42"/>
    <n v="4"/>
    <x v="1"/>
    <n v="369"/>
    <n v="9"/>
    <n v="3321"/>
    <n v="6"/>
    <n v="2214"/>
    <n v="3"/>
    <n v="1107"/>
    <n v="686"/>
    <x v="7"/>
    <x v="1"/>
  </r>
  <r>
    <d v="2015-03-30T09:48:49"/>
    <n v="4"/>
    <x v="1"/>
    <n v="380"/>
    <n v="9"/>
    <n v="3420"/>
    <n v="6"/>
    <n v="2280"/>
    <n v="3"/>
    <n v="1140"/>
    <n v="686"/>
    <x v="7"/>
    <x v="1"/>
  </r>
  <r>
    <d v="2015-09-19T05:33:54"/>
    <n v="4"/>
    <x v="1"/>
    <n v="590"/>
    <n v="9"/>
    <n v="5310"/>
    <n v="6"/>
    <n v="3540"/>
    <n v="3"/>
    <n v="1770"/>
    <n v="686"/>
    <x v="7"/>
    <x v="1"/>
  </r>
  <r>
    <d v="2015-08-20T20:41:09"/>
    <n v="4"/>
    <x v="1"/>
    <n v="720"/>
    <n v="9"/>
    <n v="6480"/>
    <n v="6"/>
    <n v="4320"/>
    <n v="3"/>
    <n v="2160"/>
    <n v="686"/>
    <x v="7"/>
    <x v="0"/>
  </r>
  <r>
    <d v="2015-12-28T04:49:19"/>
    <n v="4"/>
    <x v="1"/>
    <n v="840"/>
    <n v="9"/>
    <n v="7560"/>
    <n v="6"/>
    <n v="5040"/>
    <n v="3"/>
    <n v="2520"/>
    <n v="686"/>
    <x v="7"/>
    <x v="0"/>
  </r>
  <r>
    <d v="2015-03-30T09:48:49"/>
    <n v="4"/>
    <x v="1"/>
    <n v="955"/>
    <n v="9"/>
    <n v="8595"/>
    <n v="6"/>
    <n v="5730"/>
    <n v="3"/>
    <n v="2865"/>
    <n v="686"/>
    <x v="7"/>
    <x v="1"/>
  </r>
  <r>
    <d v="2015-02-22T13:33:18"/>
    <n v="4"/>
    <x v="1"/>
    <n v="40"/>
    <n v="9"/>
    <n v="360"/>
    <n v="6"/>
    <n v="240"/>
    <n v="3"/>
    <n v="120"/>
    <n v="846"/>
    <x v="8"/>
    <x v="0"/>
  </r>
  <r>
    <d v="2015-02-18T05:07:14"/>
    <n v="4"/>
    <x v="1"/>
    <n v="123"/>
    <n v="9"/>
    <n v="1107"/>
    <n v="6"/>
    <n v="738"/>
    <n v="3"/>
    <n v="369"/>
    <n v="846"/>
    <x v="8"/>
    <x v="0"/>
  </r>
  <r>
    <d v="2015-03-08T08:26:08"/>
    <n v="4"/>
    <x v="1"/>
    <n v="160"/>
    <n v="9"/>
    <n v="1440"/>
    <n v="6"/>
    <n v="960"/>
    <n v="3"/>
    <n v="480"/>
    <n v="846"/>
    <x v="8"/>
    <x v="1"/>
  </r>
  <r>
    <d v="2015-10-12T00:13:09"/>
    <n v="4"/>
    <x v="1"/>
    <n v="370"/>
    <n v="9"/>
    <n v="3330"/>
    <n v="6"/>
    <n v="2220"/>
    <n v="3"/>
    <n v="1110"/>
    <n v="846"/>
    <x v="8"/>
    <x v="0"/>
  </r>
  <r>
    <d v="2015-12-04T00:21:22"/>
    <n v="4"/>
    <x v="1"/>
    <n v="380"/>
    <n v="9"/>
    <n v="3420"/>
    <n v="6"/>
    <n v="2280"/>
    <n v="3"/>
    <n v="1140"/>
    <n v="846"/>
    <x v="8"/>
    <x v="0"/>
  </r>
  <r>
    <d v="2015-06-10T16:52:19"/>
    <n v="4"/>
    <x v="1"/>
    <n v="480"/>
    <n v="9"/>
    <n v="4320"/>
    <n v="6"/>
    <n v="2880"/>
    <n v="3"/>
    <n v="1440"/>
    <n v="846"/>
    <x v="8"/>
    <x v="1"/>
  </r>
  <r>
    <d v="2015-02-18T05:07:14"/>
    <n v="4"/>
    <x v="1"/>
    <n v="490"/>
    <n v="9"/>
    <n v="4410"/>
    <n v="6"/>
    <n v="2940"/>
    <n v="3"/>
    <n v="1470"/>
    <n v="846"/>
    <x v="8"/>
    <x v="0"/>
  </r>
  <r>
    <d v="2015-02-28T22:31:07"/>
    <n v="4"/>
    <x v="1"/>
    <n v="500"/>
    <n v="9"/>
    <n v="4500"/>
    <n v="6"/>
    <n v="3000"/>
    <n v="3"/>
    <n v="1500"/>
    <n v="846"/>
    <x v="8"/>
    <x v="0"/>
  </r>
  <r>
    <d v="2015-03-17T22:15:21"/>
    <n v="4"/>
    <x v="1"/>
    <n v="564"/>
    <n v="9"/>
    <n v="5076"/>
    <n v="6"/>
    <n v="3384"/>
    <n v="3"/>
    <n v="1692"/>
    <n v="846"/>
    <x v="8"/>
    <x v="0"/>
  </r>
  <r>
    <d v="2015-02-28T22:31:07"/>
    <n v="4"/>
    <x v="1"/>
    <n v="590"/>
    <n v="9"/>
    <n v="5310"/>
    <n v="6"/>
    <n v="3540"/>
    <n v="3"/>
    <n v="1770"/>
    <n v="846"/>
    <x v="8"/>
    <x v="0"/>
  </r>
  <r>
    <d v="2015-05-01T10:15:09"/>
    <n v="4"/>
    <x v="1"/>
    <n v="620"/>
    <n v="9"/>
    <n v="5580"/>
    <n v="6"/>
    <n v="3720"/>
    <n v="3"/>
    <n v="1860"/>
    <n v="846"/>
    <x v="8"/>
    <x v="0"/>
  </r>
  <r>
    <d v="2015-03-08T08:26:08"/>
    <n v="4"/>
    <x v="1"/>
    <n v="789"/>
    <n v="9"/>
    <n v="7101"/>
    <n v="6"/>
    <n v="4734"/>
    <n v="3"/>
    <n v="2367"/>
    <n v="846"/>
    <x v="8"/>
    <x v="1"/>
  </r>
  <r>
    <d v="2015-02-22T13:33:18"/>
    <n v="4"/>
    <x v="1"/>
    <n v="840"/>
    <n v="9"/>
    <n v="7560"/>
    <n v="6"/>
    <n v="5040"/>
    <n v="3"/>
    <n v="2520"/>
    <n v="846"/>
    <x v="8"/>
    <x v="0"/>
  </r>
  <r>
    <d v="2015-03-17T22:15:21"/>
    <n v="4"/>
    <x v="1"/>
    <n v="870"/>
    <n v="9"/>
    <n v="7830"/>
    <n v="6"/>
    <n v="5220"/>
    <n v="3"/>
    <n v="2610"/>
    <n v="846"/>
    <x v="8"/>
    <x v="0"/>
  </r>
  <r>
    <d v="2015-09-04T00:48:28"/>
    <n v="5"/>
    <x v="2"/>
    <n v="10"/>
    <n v="45"/>
    <n v="450"/>
    <n v="25"/>
    <n v="250"/>
    <n v="20"/>
    <n v="200"/>
    <n v="7"/>
    <x v="0"/>
    <x v="0"/>
  </r>
  <r>
    <d v="2015-02-27T00:44:46"/>
    <n v="5"/>
    <x v="2"/>
    <n v="20"/>
    <n v="45"/>
    <n v="900"/>
    <n v="25"/>
    <n v="500"/>
    <n v="20"/>
    <n v="400"/>
    <n v="7"/>
    <x v="0"/>
    <x v="0"/>
  </r>
  <r>
    <d v="2015-06-15T05:20:48"/>
    <n v="5"/>
    <x v="2"/>
    <n v="80"/>
    <n v="45"/>
    <n v="3600"/>
    <n v="25"/>
    <n v="2000"/>
    <n v="20"/>
    <n v="1600"/>
    <n v="7"/>
    <x v="0"/>
    <x v="0"/>
  </r>
  <r>
    <d v="2015-02-27T00:44:46"/>
    <n v="5"/>
    <x v="2"/>
    <n v="100"/>
    <n v="45"/>
    <n v="4500"/>
    <n v="25"/>
    <n v="2500"/>
    <n v="20"/>
    <n v="2000"/>
    <n v="7"/>
    <x v="0"/>
    <x v="0"/>
  </r>
  <r>
    <d v="2015-02-07T04:34:56"/>
    <n v="5"/>
    <x v="2"/>
    <n v="120"/>
    <n v="45"/>
    <n v="5400"/>
    <n v="25"/>
    <n v="3000"/>
    <n v="20"/>
    <n v="2400"/>
    <n v="7"/>
    <x v="0"/>
    <x v="0"/>
  </r>
  <r>
    <d v="2015-02-07T04:34:56"/>
    <n v="5"/>
    <x v="2"/>
    <n v="123"/>
    <n v="45"/>
    <n v="5535"/>
    <n v="25"/>
    <n v="3075"/>
    <n v="20"/>
    <n v="2460"/>
    <n v="7"/>
    <x v="0"/>
    <x v="0"/>
  </r>
  <r>
    <d v="2015-10-25T12:53:55"/>
    <n v="5"/>
    <x v="2"/>
    <n v="410"/>
    <n v="45"/>
    <n v="18450"/>
    <n v="25"/>
    <n v="10250"/>
    <n v="20"/>
    <n v="8200"/>
    <n v="14"/>
    <x v="1"/>
    <x v="0"/>
  </r>
  <r>
    <d v="2015-10-15T09:50:37"/>
    <n v="5"/>
    <x v="2"/>
    <n v="520"/>
    <n v="45"/>
    <n v="23400"/>
    <n v="25"/>
    <n v="13000"/>
    <n v="20"/>
    <n v="10400"/>
    <n v="14"/>
    <x v="1"/>
    <x v="0"/>
  </r>
  <r>
    <d v="2015-12-25T13:03:26"/>
    <n v="5"/>
    <x v="2"/>
    <n v="490"/>
    <n v="45"/>
    <n v="22050"/>
    <n v="25"/>
    <n v="12250"/>
    <n v="20"/>
    <n v="9800"/>
    <n v="23"/>
    <x v="2"/>
    <x v="0"/>
  </r>
  <r>
    <d v="2015-03-18T03:20:18"/>
    <n v="5"/>
    <x v="2"/>
    <n v="200"/>
    <n v="45"/>
    <n v="9000"/>
    <n v="25"/>
    <n v="5000"/>
    <n v="20"/>
    <n v="4000"/>
    <n v="450"/>
    <x v="10"/>
    <x v="2"/>
  </r>
  <r>
    <d v="2015-06-19T19:46:26"/>
    <n v="5"/>
    <x v="2"/>
    <n v="200"/>
    <n v="45"/>
    <n v="9000"/>
    <n v="25"/>
    <n v="5000"/>
    <n v="20"/>
    <n v="4000"/>
    <n v="450"/>
    <x v="10"/>
    <x v="2"/>
  </r>
  <r>
    <d v="2015-12-23T21:49:25"/>
    <n v="5"/>
    <x v="2"/>
    <n v="200"/>
    <n v="45"/>
    <n v="9000"/>
    <n v="25"/>
    <n v="5000"/>
    <n v="20"/>
    <n v="4000"/>
    <n v="450"/>
    <x v="10"/>
    <x v="2"/>
  </r>
  <r>
    <d v="2015-12-18T14:56:13"/>
    <n v="5"/>
    <x v="2"/>
    <n v="500"/>
    <n v="45"/>
    <n v="22500"/>
    <n v="25"/>
    <n v="12500"/>
    <n v="20"/>
    <n v="10000"/>
    <n v="450"/>
    <x v="10"/>
    <x v="2"/>
  </r>
  <r>
    <d v="2015-02-21T20:18:29"/>
    <n v="5"/>
    <x v="2"/>
    <n v="700"/>
    <n v="45"/>
    <n v="31500"/>
    <n v="25"/>
    <n v="17500"/>
    <n v="20"/>
    <n v="14000"/>
    <n v="450"/>
    <x v="10"/>
    <x v="2"/>
  </r>
  <r>
    <d v="2015-08-23T14:09:03"/>
    <n v="5"/>
    <x v="2"/>
    <n v="900"/>
    <n v="45"/>
    <n v="40500"/>
    <n v="25"/>
    <n v="22500"/>
    <n v="20"/>
    <n v="18000"/>
    <n v="450"/>
    <x v="10"/>
    <x v="2"/>
  </r>
  <r>
    <d v="2015-12-18T06:46:38"/>
    <n v="5"/>
    <x v="2"/>
    <n v="1000"/>
    <n v="45"/>
    <n v="45000"/>
    <n v="25"/>
    <n v="25000"/>
    <n v="20"/>
    <n v="20000"/>
    <n v="450"/>
    <x v="10"/>
    <x v="2"/>
  </r>
  <r>
    <d v="2015-04-20T01:53:53"/>
    <n v="5"/>
    <x v="2"/>
    <n v="90"/>
    <n v="45"/>
    <n v="4050"/>
    <n v="25"/>
    <n v="2250"/>
    <n v="20"/>
    <n v="1800"/>
    <n v="686"/>
    <x v="7"/>
    <x v="0"/>
  </r>
  <r>
    <d v="2015-06-23T19:23:24"/>
    <n v="5"/>
    <x v="2"/>
    <n v="360"/>
    <n v="45"/>
    <n v="16200"/>
    <n v="25"/>
    <n v="9000"/>
    <n v="20"/>
    <n v="7200"/>
    <n v="686"/>
    <x v="7"/>
    <x v="0"/>
  </r>
  <r>
    <d v="2015-10-08T03:03:20"/>
    <n v="16"/>
    <x v="3"/>
    <n v="50"/>
    <n v="16"/>
    <n v="800"/>
    <n v="14"/>
    <n v="700"/>
    <n v="2"/>
    <n v="100"/>
    <n v="7"/>
    <x v="0"/>
    <x v="0"/>
  </r>
  <r>
    <d v="2015-03-06T12:26:28"/>
    <n v="16"/>
    <x v="3"/>
    <n v="80"/>
    <n v="16"/>
    <n v="1280"/>
    <n v="14"/>
    <n v="1120"/>
    <n v="2"/>
    <n v="160"/>
    <n v="7"/>
    <x v="0"/>
    <x v="1"/>
  </r>
  <r>
    <d v="2015-09-12T17:46:06"/>
    <n v="16"/>
    <x v="3"/>
    <n v="80"/>
    <n v="16"/>
    <n v="1280"/>
    <n v="14"/>
    <n v="1120"/>
    <n v="2"/>
    <n v="160"/>
    <n v="7"/>
    <x v="0"/>
    <x v="1"/>
  </r>
  <r>
    <d v="2015-01-07T14:44:51"/>
    <n v="16"/>
    <x v="3"/>
    <n v="146"/>
    <n v="16"/>
    <n v="2336"/>
    <n v="14"/>
    <n v="2044"/>
    <n v="2"/>
    <n v="292"/>
    <n v="7"/>
    <x v="0"/>
    <x v="1"/>
  </r>
  <r>
    <d v="2015-02-05T19:53:21"/>
    <n v="16"/>
    <x v="3"/>
    <n v="321"/>
    <n v="16"/>
    <n v="5136"/>
    <n v="14"/>
    <n v="4494"/>
    <n v="2"/>
    <n v="642"/>
    <n v="7"/>
    <x v="0"/>
    <x v="0"/>
  </r>
  <r>
    <d v="2015-04-23T00:40:12"/>
    <n v="16"/>
    <x v="3"/>
    <n v="340"/>
    <n v="16"/>
    <n v="5440"/>
    <n v="14"/>
    <n v="4760"/>
    <n v="2"/>
    <n v="680"/>
    <n v="7"/>
    <x v="0"/>
    <x v="1"/>
  </r>
  <r>
    <d v="2015-06-15T06:44:35"/>
    <n v="16"/>
    <x v="3"/>
    <n v="370"/>
    <n v="16"/>
    <n v="5920"/>
    <n v="14"/>
    <n v="5180"/>
    <n v="2"/>
    <n v="740"/>
    <n v="7"/>
    <x v="0"/>
    <x v="0"/>
  </r>
  <r>
    <d v="2015-03-16T21:17:28"/>
    <n v="16"/>
    <x v="3"/>
    <n v="380"/>
    <n v="16"/>
    <n v="6080"/>
    <n v="14"/>
    <n v="5320"/>
    <n v="2"/>
    <n v="760"/>
    <n v="7"/>
    <x v="0"/>
    <x v="0"/>
  </r>
  <r>
    <d v="2015-08-04T16:46:52"/>
    <n v="16"/>
    <x v="3"/>
    <n v="400"/>
    <n v="16"/>
    <n v="6400"/>
    <n v="14"/>
    <n v="5600"/>
    <n v="2"/>
    <n v="800"/>
    <n v="7"/>
    <x v="0"/>
    <x v="1"/>
  </r>
  <r>
    <d v="2015-09-05T08:50:22"/>
    <n v="16"/>
    <x v="3"/>
    <n v="410"/>
    <n v="16"/>
    <n v="6560"/>
    <n v="14"/>
    <n v="5740"/>
    <n v="2"/>
    <n v="820"/>
    <n v="7"/>
    <x v="0"/>
    <x v="1"/>
  </r>
  <r>
    <d v="2015-01-07T14:44:51"/>
    <n v="16"/>
    <x v="3"/>
    <n v="520"/>
    <n v="16"/>
    <n v="8320"/>
    <n v="14"/>
    <n v="7280"/>
    <n v="2"/>
    <n v="1040"/>
    <n v="7"/>
    <x v="0"/>
    <x v="1"/>
  </r>
  <r>
    <d v="2015-03-15T08:34:38"/>
    <n v="16"/>
    <x v="3"/>
    <n v="600"/>
    <n v="16"/>
    <n v="9600"/>
    <n v="14"/>
    <n v="8400"/>
    <n v="2"/>
    <n v="1200"/>
    <n v="7"/>
    <x v="0"/>
    <x v="1"/>
  </r>
  <r>
    <d v="2015-03-15T08:34:38"/>
    <n v="16"/>
    <x v="3"/>
    <n v="680"/>
    <n v="16"/>
    <n v="10880"/>
    <n v="14"/>
    <n v="9520"/>
    <n v="2"/>
    <n v="1360"/>
    <n v="7"/>
    <x v="0"/>
    <x v="1"/>
  </r>
  <r>
    <d v="2015-02-05T19:53:21"/>
    <n v="16"/>
    <x v="3"/>
    <n v="740"/>
    <n v="16"/>
    <n v="11840"/>
    <n v="14"/>
    <n v="10360"/>
    <n v="2"/>
    <n v="1480"/>
    <n v="7"/>
    <x v="0"/>
    <x v="0"/>
  </r>
  <r>
    <d v="2015-10-31T03:23:56"/>
    <n v="16"/>
    <x v="3"/>
    <n v="790"/>
    <n v="16"/>
    <n v="12640"/>
    <n v="14"/>
    <n v="11060"/>
    <n v="2"/>
    <n v="1580"/>
    <n v="7"/>
    <x v="0"/>
    <x v="1"/>
  </r>
  <r>
    <d v="2015-04-14T04:14:39"/>
    <n v="16"/>
    <x v="3"/>
    <n v="820"/>
    <n v="16"/>
    <n v="13120"/>
    <n v="14"/>
    <n v="11480"/>
    <n v="2"/>
    <n v="1640"/>
    <n v="7"/>
    <x v="0"/>
    <x v="0"/>
  </r>
  <r>
    <d v="2015-03-06T12:26:28"/>
    <n v="16"/>
    <x v="3"/>
    <n v="855"/>
    <n v="16"/>
    <n v="13680"/>
    <n v="14"/>
    <n v="11970"/>
    <n v="2"/>
    <n v="1710"/>
    <n v="7"/>
    <x v="0"/>
    <x v="1"/>
  </r>
  <r>
    <d v="2015-08-18T03:09:10"/>
    <n v="16"/>
    <x v="3"/>
    <n v="930"/>
    <n v="16"/>
    <n v="14880"/>
    <n v="14"/>
    <n v="13020"/>
    <n v="2"/>
    <n v="1860"/>
    <n v="7"/>
    <x v="0"/>
    <x v="1"/>
  </r>
  <r>
    <d v="2015-04-18T02:07:46"/>
    <n v="16"/>
    <x v="3"/>
    <n v="170"/>
    <n v="16"/>
    <n v="2720"/>
    <n v="14"/>
    <n v="2380"/>
    <n v="2"/>
    <n v="340"/>
    <n v="14"/>
    <x v="1"/>
    <x v="1"/>
  </r>
  <r>
    <d v="2015-12-08T00:08:12"/>
    <n v="16"/>
    <x v="3"/>
    <n v="200"/>
    <n v="16"/>
    <n v="3200"/>
    <n v="14"/>
    <n v="2800"/>
    <n v="2"/>
    <n v="400"/>
    <n v="14"/>
    <x v="1"/>
    <x v="1"/>
  </r>
  <r>
    <d v="2015-01-18T07:04:40"/>
    <n v="16"/>
    <x v="3"/>
    <n v="420"/>
    <n v="16"/>
    <n v="6720"/>
    <n v="14"/>
    <n v="5880"/>
    <n v="2"/>
    <n v="840"/>
    <n v="14"/>
    <x v="1"/>
    <x v="1"/>
  </r>
  <r>
    <d v="2015-12-19T19:46:26"/>
    <n v="16"/>
    <x v="3"/>
    <n v="450"/>
    <n v="16"/>
    <n v="7200"/>
    <n v="14"/>
    <n v="6300"/>
    <n v="2"/>
    <n v="900"/>
    <n v="14"/>
    <x v="1"/>
    <x v="0"/>
  </r>
  <r>
    <d v="2015-02-19T12:52:26"/>
    <n v="16"/>
    <x v="3"/>
    <n v="500"/>
    <n v="16"/>
    <n v="8000"/>
    <n v="14"/>
    <n v="7000"/>
    <n v="2"/>
    <n v="1000"/>
    <n v="14"/>
    <x v="1"/>
    <x v="0"/>
  </r>
  <r>
    <d v="2015-01-18T07:04:40"/>
    <n v="16"/>
    <x v="3"/>
    <n v="500"/>
    <n v="16"/>
    <n v="8000"/>
    <n v="14"/>
    <n v="7000"/>
    <n v="2"/>
    <n v="1000"/>
    <n v="14"/>
    <x v="1"/>
    <x v="1"/>
  </r>
  <r>
    <d v="2015-01-03T00:00:00"/>
    <n v="16"/>
    <x v="3"/>
    <n v="670"/>
    <n v="16"/>
    <n v="10720"/>
    <n v="14"/>
    <n v="9380"/>
    <n v="2"/>
    <n v="1340"/>
    <n v="14"/>
    <x v="1"/>
    <x v="1"/>
  </r>
  <r>
    <d v="2015-01-06T04:41:16"/>
    <n v="16"/>
    <x v="3"/>
    <n v="670"/>
    <n v="16"/>
    <n v="10720"/>
    <n v="14"/>
    <n v="9380"/>
    <n v="2"/>
    <n v="1340"/>
    <n v="14"/>
    <x v="1"/>
    <x v="1"/>
  </r>
  <r>
    <d v="2015-02-19T12:52:26"/>
    <n v="16"/>
    <x v="3"/>
    <n v="680"/>
    <n v="16"/>
    <n v="10880"/>
    <n v="14"/>
    <n v="9520"/>
    <n v="2"/>
    <n v="1360"/>
    <n v="14"/>
    <x v="1"/>
    <x v="0"/>
  </r>
  <r>
    <d v="2015-02-02T22:43:49"/>
    <n v="16"/>
    <x v="3"/>
    <n v="789"/>
    <n v="16"/>
    <n v="12624"/>
    <n v="14"/>
    <n v="11046"/>
    <n v="2"/>
    <n v="1578"/>
    <n v="14"/>
    <x v="1"/>
    <x v="0"/>
  </r>
  <r>
    <d v="2015-02-02T22:43:49"/>
    <n v="16"/>
    <x v="3"/>
    <n v="820"/>
    <n v="16"/>
    <n v="13120"/>
    <n v="14"/>
    <n v="11480"/>
    <n v="2"/>
    <n v="1640"/>
    <n v="14"/>
    <x v="1"/>
    <x v="0"/>
  </r>
  <r>
    <d v="2015-10-06T06:31:42"/>
    <n v="16"/>
    <x v="3"/>
    <n v="910"/>
    <n v="16"/>
    <n v="14560"/>
    <n v="14"/>
    <n v="12740"/>
    <n v="2"/>
    <n v="1820"/>
    <n v="14"/>
    <x v="1"/>
    <x v="0"/>
  </r>
  <r>
    <d v="2015-04-02T21:38:53"/>
    <n v="16"/>
    <x v="3"/>
    <n v="960"/>
    <n v="16"/>
    <n v="15360"/>
    <n v="14"/>
    <n v="13440"/>
    <n v="2"/>
    <n v="1920"/>
    <n v="14"/>
    <x v="1"/>
    <x v="1"/>
  </r>
  <r>
    <d v="2015-06-15T04:36:18"/>
    <n v="16"/>
    <x v="3"/>
    <n v="100"/>
    <n v="16"/>
    <n v="1600"/>
    <n v="14"/>
    <n v="1400"/>
    <n v="2"/>
    <n v="200"/>
    <n v="23"/>
    <x v="2"/>
    <x v="0"/>
  </r>
  <r>
    <d v="2015-01-31T16:49:22"/>
    <n v="16"/>
    <x v="3"/>
    <n v="123"/>
    <n v="16"/>
    <n v="1968"/>
    <n v="14"/>
    <n v="1722"/>
    <n v="2"/>
    <n v="246"/>
    <n v="23"/>
    <x v="2"/>
    <x v="0"/>
  </r>
  <r>
    <d v="2015-01-07T08:38:59"/>
    <n v="16"/>
    <x v="3"/>
    <n v="152"/>
    <n v="16"/>
    <n v="2432"/>
    <n v="14"/>
    <n v="2128"/>
    <n v="2"/>
    <n v="304"/>
    <n v="23"/>
    <x v="2"/>
    <x v="0"/>
  </r>
  <r>
    <d v="2015-12-18T06:46:38"/>
    <n v="16"/>
    <x v="3"/>
    <n v="240"/>
    <n v="16"/>
    <n v="3840"/>
    <n v="14"/>
    <n v="3360"/>
    <n v="2"/>
    <n v="480"/>
    <n v="23"/>
    <x v="2"/>
    <x v="1"/>
  </r>
  <r>
    <d v="2015-09-03T07:40:39"/>
    <n v="16"/>
    <x v="3"/>
    <n v="320"/>
    <n v="16"/>
    <n v="5120"/>
    <n v="14"/>
    <n v="4480"/>
    <n v="2"/>
    <n v="640"/>
    <n v="23"/>
    <x v="2"/>
    <x v="1"/>
  </r>
  <r>
    <d v="2015-02-10T21:14:48"/>
    <n v="16"/>
    <x v="3"/>
    <n v="454"/>
    <n v="16"/>
    <n v="7264"/>
    <n v="14"/>
    <n v="6356"/>
    <n v="2"/>
    <n v="908"/>
    <n v="23"/>
    <x v="2"/>
    <x v="1"/>
  </r>
  <r>
    <d v="2015-01-07T08:38:59"/>
    <n v="16"/>
    <x v="3"/>
    <n v="460"/>
    <n v="16"/>
    <n v="7360"/>
    <n v="14"/>
    <n v="6440"/>
    <n v="2"/>
    <n v="920"/>
    <n v="23"/>
    <x v="2"/>
    <x v="0"/>
  </r>
  <r>
    <d v="2015-05-26T01:22:15"/>
    <n v="16"/>
    <x v="3"/>
    <n v="460"/>
    <n v="16"/>
    <n v="7360"/>
    <n v="14"/>
    <n v="6440"/>
    <n v="2"/>
    <n v="920"/>
    <n v="23"/>
    <x v="2"/>
    <x v="0"/>
  </r>
  <r>
    <d v="2015-01-24T20:54:48"/>
    <n v="16"/>
    <x v="3"/>
    <n v="500"/>
    <n v="16"/>
    <n v="8000"/>
    <n v="14"/>
    <n v="7000"/>
    <n v="2"/>
    <n v="1000"/>
    <n v="23"/>
    <x v="2"/>
    <x v="0"/>
  </r>
  <r>
    <d v="2015-01-31T16:49:22"/>
    <n v="16"/>
    <x v="3"/>
    <n v="510"/>
    <n v="16"/>
    <n v="8160"/>
    <n v="14"/>
    <n v="7140"/>
    <n v="2"/>
    <n v="1020"/>
    <n v="23"/>
    <x v="2"/>
    <x v="0"/>
  </r>
  <r>
    <d v="2015-12-06T21:19:13"/>
    <n v="16"/>
    <x v="3"/>
    <n v="510"/>
    <n v="16"/>
    <n v="8160"/>
    <n v="14"/>
    <n v="7140"/>
    <n v="2"/>
    <n v="1020"/>
    <n v="23"/>
    <x v="2"/>
    <x v="1"/>
  </r>
  <r>
    <d v="2015-01-24T20:54:48"/>
    <n v="16"/>
    <x v="3"/>
    <n v="580"/>
    <n v="16"/>
    <n v="9280"/>
    <n v="14"/>
    <n v="8120"/>
    <n v="2"/>
    <n v="1160"/>
    <n v="23"/>
    <x v="2"/>
    <x v="0"/>
  </r>
  <r>
    <d v="2015-08-16T16:16:24"/>
    <n v="16"/>
    <x v="3"/>
    <n v="640"/>
    <n v="16"/>
    <n v="10240"/>
    <n v="14"/>
    <n v="8960"/>
    <n v="2"/>
    <n v="1280"/>
    <n v="23"/>
    <x v="2"/>
    <x v="1"/>
  </r>
  <r>
    <d v="2015-03-15T06:09:06"/>
    <n v="16"/>
    <x v="3"/>
    <n v="654"/>
    <n v="16"/>
    <n v="10464"/>
    <n v="14"/>
    <n v="9156"/>
    <n v="2"/>
    <n v="1308"/>
    <n v="23"/>
    <x v="2"/>
    <x v="1"/>
  </r>
  <r>
    <d v="2015-03-15T06:09:06"/>
    <n v="16"/>
    <x v="3"/>
    <n v="720"/>
    <n v="16"/>
    <n v="11520"/>
    <n v="14"/>
    <n v="10080"/>
    <n v="2"/>
    <n v="1440"/>
    <n v="23"/>
    <x v="2"/>
    <x v="1"/>
  </r>
  <r>
    <d v="2015-02-10T21:14:48"/>
    <n v="16"/>
    <x v="3"/>
    <n v="870"/>
    <n v="16"/>
    <n v="13920"/>
    <n v="14"/>
    <n v="12180"/>
    <n v="2"/>
    <n v="1740"/>
    <n v="23"/>
    <x v="2"/>
    <x v="1"/>
  </r>
  <r>
    <d v="2015-10-28T13:09:39"/>
    <n v="16"/>
    <x v="3"/>
    <n v="10"/>
    <n v="16"/>
    <n v="160"/>
    <n v="14"/>
    <n v="140"/>
    <n v="2"/>
    <n v="20"/>
    <n v="95"/>
    <x v="3"/>
    <x v="0"/>
  </r>
  <r>
    <d v="2015-03-10T21:17:14"/>
    <n v="16"/>
    <x v="3"/>
    <n v="40"/>
    <n v="16"/>
    <n v="640"/>
    <n v="14"/>
    <n v="560"/>
    <n v="2"/>
    <n v="80"/>
    <n v="95"/>
    <x v="3"/>
    <x v="1"/>
  </r>
  <r>
    <d v="2015-02-09T00:20:47"/>
    <n v="16"/>
    <x v="3"/>
    <n v="70"/>
    <n v="16"/>
    <n v="1120"/>
    <n v="14"/>
    <n v="980"/>
    <n v="2"/>
    <n v="140"/>
    <n v="95"/>
    <x v="3"/>
    <x v="3"/>
  </r>
  <r>
    <d v="2015-12-17T14:42:40"/>
    <n v="16"/>
    <x v="3"/>
    <n v="250"/>
    <n v="16"/>
    <n v="4000"/>
    <n v="14"/>
    <n v="3500"/>
    <n v="2"/>
    <n v="500"/>
    <n v="95"/>
    <x v="3"/>
    <x v="3"/>
  </r>
  <r>
    <d v="2015-07-31T04:50:44"/>
    <n v="16"/>
    <x v="3"/>
    <n v="270"/>
    <n v="16"/>
    <n v="4320"/>
    <n v="14"/>
    <n v="3780"/>
    <n v="2"/>
    <n v="540"/>
    <n v="95"/>
    <x v="3"/>
    <x v="0"/>
  </r>
  <r>
    <d v="2015-07-13T07:38:50"/>
    <n v="16"/>
    <x v="3"/>
    <n v="370"/>
    <n v="16"/>
    <n v="5920"/>
    <n v="14"/>
    <n v="5180"/>
    <n v="2"/>
    <n v="740"/>
    <n v="95"/>
    <x v="3"/>
    <x v="0"/>
  </r>
  <r>
    <d v="2015-10-31T03:23:56"/>
    <n v="16"/>
    <x v="3"/>
    <n v="440"/>
    <n v="16"/>
    <n v="7040"/>
    <n v="14"/>
    <n v="6160"/>
    <n v="2"/>
    <n v="880"/>
    <n v="95"/>
    <x v="3"/>
    <x v="1"/>
  </r>
  <r>
    <d v="2015-02-09T00:20:47"/>
    <n v="16"/>
    <x v="3"/>
    <n v="456"/>
    <n v="16"/>
    <n v="7296"/>
    <n v="14"/>
    <n v="6384"/>
    <n v="2"/>
    <n v="912"/>
    <n v="95"/>
    <x v="3"/>
    <x v="3"/>
  </r>
  <r>
    <d v="2015-06-08T03:04:31"/>
    <n v="16"/>
    <x v="3"/>
    <n v="530"/>
    <n v="16"/>
    <n v="8480"/>
    <n v="14"/>
    <n v="7420"/>
    <n v="2"/>
    <n v="1060"/>
    <n v="95"/>
    <x v="3"/>
    <x v="0"/>
  </r>
  <r>
    <d v="2015-05-16T16:39:53"/>
    <n v="16"/>
    <x v="3"/>
    <n v="600"/>
    <n v="16"/>
    <n v="9600"/>
    <n v="14"/>
    <n v="8400"/>
    <n v="2"/>
    <n v="1200"/>
    <n v="95"/>
    <x v="3"/>
    <x v="0"/>
  </r>
  <r>
    <d v="2015-09-23T13:36:04"/>
    <n v="16"/>
    <x v="3"/>
    <n v="640"/>
    <n v="16"/>
    <n v="10240"/>
    <n v="14"/>
    <n v="8960"/>
    <n v="2"/>
    <n v="1280"/>
    <n v="95"/>
    <x v="3"/>
    <x v="0"/>
  </r>
  <r>
    <d v="2015-12-31T13:37:01"/>
    <n v="16"/>
    <x v="3"/>
    <n v="720"/>
    <n v="16"/>
    <n v="11520"/>
    <n v="14"/>
    <n v="10080"/>
    <n v="2"/>
    <n v="1440"/>
    <n v="95"/>
    <x v="3"/>
    <x v="0"/>
  </r>
  <r>
    <d v="2015-03-10T21:17:14"/>
    <n v="16"/>
    <x v="3"/>
    <n v="740"/>
    <n v="16"/>
    <n v="11840"/>
    <n v="14"/>
    <n v="10360"/>
    <n v="2"/>
    <n v="1480"/>
    <n v="95"/>
    <x v="3"/>
    <x v="1"/>
  </r>
  <r>
    <d v="2015-10-17T00:32:23"/>
    <n v="16"/>
    <x v="3"/>
    <n v="920"/>
    <n v="16"/>
    <n v="14720"/>
    <n v="14"/>
    <n v="12880"/>
    <n v="2"/>
    <n v="1840"/>
    <n v="95"/>
    <x v="3"/>
    <x v="0"/>
  </r>
  <r>
    <d v="2015-04-24T01:03:54"/>
    <n v="16"/>
    <x v="3"/>
    <n v="540"/>
    <n v="16"/>
    <n v="8640"/>
    <n v="14"/>
    <n v="7560"/>
    <n v="2"/>
    <n v="1080"/>
    <n v="233"/>
    <x v="4"/>
    <x v="0"/>
  </r>
  <r>
    <d v="2015-08-24T22:06:57"/>
    <n v="16"/>
    <x v="3"/>
    <n v="560"/>
    <n v="16"/>
    <n v="8960"/>
    <n v="14"/>
    <n v="7840"/>
    <n v="2"/>
    <n v="1120"/>
    <n v="233"/>
    <x v="4"/>
    <x v="1"/>
  </r>
  <r>
    <d v="2015-05-19T21:19:36"/>
    <n v="16"/>
    <x v="3"/>
    <n v="57645"/>
    <n v="16"/>
    <n v="922320"/>
    <n v="14"/>
    <n v="807030"/>
    <n v="2"/>
    <n v="115290"/>
    <n v="233"/>
    <x v="4"/>
    <x v="1"/>
  </r>
  <r>
    <d v="2015-05-06T06:08:35"/>
    <n v="16"/>
    <x v="3"/>
    <n v="180"/>
    <n v="16"/>
    <n v="2880"/>
    <n v="14"/>
    <n v="2520"/>
    <n v="2"/>
    <n v="360"/>
    <n v="315"/>
    <x v="9"/>
    <x v="0"/>
  </r>
  <r>
    <d v="2015-07-26T20:36:02"/>
    <n v="16"/>
    <x v="3"/>
    <n v="470"/>
    <n v="16"/>
    <n v="7520"/>
    <n v="14"/>
    <n v="6580"/>
    <n v="2"/>
    <n v="940"/>
    <n v="315"/>
    <x v="9"/>
    <x v="0"/>
  </r>
  <r>
    <d v="2015-01-01T05:29:52"/>
    <n v="16"/>
    <x v="3"/>
    <n v="900"/>
    <n v="16"/>
    <n v="14400"/>
    <n v="14"/>
    <n v="12600"/>
    <n v="2"/>
    <n v="1800"/>
    <n v="315"/>
    <x v="9"/>
    <x v="1"/>
  </r>
  <r>
    <d v="2015-01-04T05:29:52"/>
    <n v="16"/>
    <x v="3"/>
    <n v="900"/>
    <n v="16"/>
    <n v="14400"/>
    <n v="14"/>
    <n v="12600"/>
    <n v="2"/>
    <n v="1800"/>
    <n v="315"/>
    <x v="9"/>
    <x v="1"/>
  </r>
  <r>
    <d v="2015-03-07T05:54:09"/>
    <n v="16"/>
    <x v="3"/>
    <n v="50"/>
    <n v="16"/>
    <n v="800"/>
    <n v="14"/>
    <n v="700"/>
    <n v="2"/>
    <n v="100"/>
    <n v="557"/>
    <x v="5"/>
    <x v="0"/>
  </r>
  <r>
    <d v="2015-01-10T00:27:29"/>
    <n v="16"/>
    <x v="3"/>
    <n v="120"/>
    <n v="16"/>
    <n v="1920"/>
    <n v="14"/>
    <n v="1680"/>
    <n v="2"/>
    <n v="240"/>
    <n v="557"/>
    <x v="5"/>
    <x v="0"/>
  </r>
  <r>
    <d v="2015-03-07T05:54:09"/>
    <n v="16"/>
    <x v="3"/>
    <n v="154"/>
    <n v="16"/>
    <n v="2464"/>
    <n v="14"/>
    <n v="2156"/>
    <n v="2"/>
    <n v="308"/>
    <n v="557"/>
    <x v="5"/>
    <x v="0"/>
  </r>
  <r>
    <d v="2015-01-14T01:22:42"/>
    <n v="16"/>
    <x v="3"/>
    <n v="180"/>
    <n v="16"/>
    <n v="2880"/>
    <n v="14"/>
    <n v="2520"/>
    <n v="2"/>
    <n v="360"/>
    <n v="557"/>
    <x v="5"/>
    <x v="0"/>
  </r>
  <r>
    <d v="2015-09-21T08:23:25"/>
    <n v="16"/>
    <x v="3"/>
    <n v="240"/>
    <n v="16"/>
    <n v="3840"/>
    <n v="14"/>
    <n v="3360"/>
    <n v="2"/>
    <n v="480"/>
    <n v="557"/>
    <x v="5"/>
    <x v="0"/>
  </r>
  <r>
    <d v="2015-03-08T06:27:58"/>
    <n v="16"/>
    <x v="3"/>
    <n v="360"/>
    <n v="16"/>
    <n v="5760"/>
    <n v="14"/>
    <n v="5040"/>
    <n v="2"/>
    <n v="720"/>
    <n v="557"/>
    <x v="5"/>
    <x v="3"/>
  </r>
  <r>
    <d v="2015-01-14T01:22:42"/>
    <n v="16"/>
    <x v="3"/>
    <n v="456"/>
    <n v="16"/>
    <n v="7296"/>
    <n v="14"/>
    <n v="6384"/>
    <n v="2"/>
    <n v="912"/>
    <n v="557"/>
    <x v="5"/>
    <x v="0"/>
  </r>
  <r>
    <d v="2015-03-08T06:27:58"/>
    <n v="16"/>
    <x v="3"/>
    <n v="456"/>
    <n v="16"/>
    <n v="7296"/>
    <n v="14"/>
    <n v="6384"/>
    <n v="2"/>
    <n v="912"/>
    <n v="557"/>
    <x v="5"/>
    <x v="3"/>
  </r>
  <r>
    <d v="2015-09-30T10:57:41"/>
    <n v="16"/>
    <x v="3"/>
    <n v="460"/>
    <n v="16"/>
    <n v="7360"/>
    <n v="14"/>
    <n v="6440"/>
    <n v="2"/>
    <n v="920"/>
    <n v="557"/>
    <x v="5"/>
    <x v="0"/>
  </r>
  <r>
    <d v="2015-03-04T00:08:21"/>
    <n v="16"/>
    <x v="3"/>
    <n v="522"/>
    <n v="16"/>
    <n v="8352"/>
    <n v="14"/>
    <n v="7308"/>
    <n v="2"/>
    <n v="1044"/>
    <n v="557"/>
    <x v="5"/>
    <x v="0"/>
  </r>
  <r>
    <d v="2015-01-10T00:27:29"/>
    <n v="16"/>
    <x v="3"/>
    <n v="580"/>
    <n v="16"/>
    <n v="9280"/>
    <n v="14"/>
    <n v="8120"/>
    <n v="2"/>
    <n v="1160"/>
    <n v="557"/>
    <x v="5"/>
    <x v="0"/>
  </r>
  <r>
    <d v="2015-04-07T01:09:45"/>
    <n v="16"/>
    <x v="3"/>
    <n v="630"/>
    <n v="16"/>
    <n v="10080"/>
    <n v="14"/>
    <n v="8820"/>
    <n v="2"/>
    <n v="1260"/>
    <n v="557"/>
    <x v="5"/>
    <x v="3"/>
  </r>
  <r>
    <d v="2015-03-04T00:08:21"/>
    <n v="16"/>
    <x v="3"/>
    <n v="660"/>
    <n v="16"/>
    <n v="10560"/>
    <n v="14"/>
    <n v="9240"/>
    <n v="2"/>
    <n v="1320"/>
    <n v="557"/>
    <x v="5"/>
    <x v="0"/>
  </r>
  <r>
    <d v="2015-03-15T03:52:09"/>
    <n v="16"/>
    <x v="3"/>
    <n v="720"/>
    <n v="16"/>
    <n v="11520"/>
    <n v="14"/>
    <n v="10080"/>
    <n v="2"/>
    <n v="1440"/>
    <n v="557"/>
    <x v="5"/>
    <x v="1"/>
  </r>
  <r>
    <d v="2015-06-21T21:59:12"/>
    <n v="16"/>
    <x v="3"/>
    <n v="810"/>
    <n v="16"/>
    <n v="12960"/>
    <n v="14"/>
    <n v="11340"/>
    <n v="2"/>
    <n v="1620"/>
    <n v="557"/>
    <x v="5"/>
    <x v="0"/>
  </r>
  <r>
    <d v="2015-05-23T03:04:45"/>
    <n v="16"/>
    <x v="3"/>
    <n v="20"/>
    <n v="16"/>
    <n v="320"/>
    <n v="14"/>
    <n v="280"/>
    <n v="2"/>
    <n v="40"/>
    <n v="572"/>
    <x v="6"/>
    <x v="0"/>
  </r>
  <r>
    <d v="2015-07-02T07:31:40"/>
    <n v="16"/>
    <x v="3"/>
    <n v="30"/>
    <n v="16"/>
    <n v="480"/>
    <n v="14"/>
    <n v="420"/>
    <n v="2"/>
    <n v="60"/>
    <n v="572"/>
    <x v="6"/>
    <x v="3"/>
  </r>
  <r>
    <d v="2015-07-14T22:15:10"/>
    <n v="16"/>
    <x v="3"/>
    <n v="50"/>
    <n v="16"/>
    <n v="800"/>
    <n v="14"/>
    <n v="700"/>
    <n v="2"/>
    <n v="100"/>
    <n v="572"/>
    <x v="6"/>
    <x v="0"/>
  </r>
  <r>
    <d v="2015-08-10T07:55:18"/>
    <n v="16"/>
    <x v="3"/>
    <n v="60"/>
    <n v="16"/>
    <n v="960"/>
    <n v="14"/>
    <n v="840"/>
    <n v="2"/>
    <n v="120"/>
    <n v="572"/>
    <x v="6"/>
    <x v="1"/>
  </r>
  <r>
    <d v="2015-12-30T14:36:46"/>
    <n v="16"/>
    <x v="3"/>
    <n v="80"/>
    <n v="16"/>
    <n v="1280"/>
    <n v="14"/>
    <n v="1120"/>
    <n v="2"/>
    <n v="160"/>
    <n v="572"/>
    <x v="6"/>
    <x v="0"/>
  </r>
  <r>
    <d v="2015-03-13T17:39:44"/>
    <n v="16"/>
    <x v="3"/>
    <n v="90"/>
    <n v="16"/>
    <n v="1440"/>
    <n v="14"/>
    <n v="1260"/>
    <n v="2"/>
    <n v="180"/>
    <n v="572"/>
    <x v="6"/>
    <x v="0"/>
  </r>
  <r>
    <d v="2015-04-23T03:35:28"/>
    <n v="16"/>
    <x v="3"/>
    <n v="20"/>
    <n v="16"/>
    <n v="320"/>
    <n v="14"/>
    <n v="280"/>
    <n v="2"/>
    <n v="40"/>
    <n v="572"/>
    <x v="6"/>
    <x v="1"/>
  </r>
  <r>
    <d v="2015-01-14T07:09:18"/>
    <n v="16"/>
    <x v="3"/>
    <n v="20"/>
    <n v="16"/>
    <n v="320"/>
    <n v="14"/>
    <n v="280"/>
    <n v="2"/>
    <n v="40"/>
    <n v="572"/>
    <x v="6"/>
    <x v="3"/>
  </r>
  <r>
    <d v="2015-04-15T10:09:02"/>
    <n v="16"/>
    <x v="3"/>
    <n v="20"/>
    <n v="16"/>
    <n v="320"/>
    <n v="14"/>
    <n v="280"/>
    <n v="2"/>
    <n v="40"/>
    <n v="572"/>
    <x v="6"/>
    <x v="0"/>
  </r>
  <r>
    <d v="2015-01-29T12:57:01"/>
    <n v="16"/>
    <x v="3"/>
    <n v="20"/>
    <n v="16"/>
    <n v="320"/>
    <n v="14"/>
    <n v="280"/>
    <n v="2"/>
    <n v="40"/>
    <n v="572"/>
    <x v="6"/>
    <x v="0"/>
  </r>
  <r>
    <d v="2015-03-13T17:39:44"/>
    <n v="16"/>
    <x v="3"/>
    <n v="20"/>
    <n v="16"/>
    <n v="320"/>
    <n v="14"/>
    <n v="280"/>
    <n v="2"/>
    <n v="40"/>
    <n v="572"/>
    <x v="6"/>
    <x v="0"/>
  </r>
  <r>
    <d v="2015-01-14T07:09:18"/>
    <n v="16"/>
    <x v="3"/>
    <n v="20"/>
    <n v="16"/>
    <n v="320"/>
    <n v="14"/>
    <n v="280"/>
    <n v="2"/>
    <n v="40"/>
    <n v="572"/>
    <x v="6"/>
    <x v="3"/>
  </r>
  <r>
    <d v="2015-01-29T12:57:01"/>
    <n v="16"/>
    <x v="3"/>
    <n v="20"/>
    <n v="16"/>
    <n v="320"/>
    <n v="14"/>
    <n v="280"/>
    <n v="2"/>
    <n v="40"/>
    <n v="572"/>
    <x v="6"/>
    <x v="0"/>
  </r>
  <r>
    <d v="2015-06-17T05:16:51"/>
    <n v="16"/>
    <x v="3"/>
    <n v="20"/>
    <n v="16"/>
    <n v="320"/>
    <n v="14"/>
    <n v="280"/>
    <n v="2"/>
    <n v="40"/>
    <n v="572"/>
    <x v="6"/>
    <x v="0"/>
  </r>
  <r>
    <d v="2015-10-29T18:56:16"/>
    <n v="16"/>
    <x v="3"/>
    <n v="20"/>
    <n v="16"/>
    <n v="320"/>
    <n v="14"/>
    <n v="280"/>
    <n v="2"/>
    <n v="40"/>
    <n v="572"/>
    <x v="6"/>
    <x v="0"/>
  </r>
  <r>
    <d v="2015-08-31T02:09:37"/>
    <n v="16"/>
    <x v="3"/>
    <n v="20"/>
    <n v="16"/>
    <n v="320"/>
    <n v="14"/>
    <n v="280"/>
    <n v="2"/>
    <n v="40"/>
    <n v="572"/>
    <x v="6"/>
    <x v="0"/>
  </r>
  <r>
    <d v="2015-10-29T12:46:01"/>
    <n v="16"/>
    <x v="3"/>
    <n v="20"/>
    <n v="16"/>
    <n v="320"/>
    <n v="14"/>
    <n v="280"/>
    <n v="2"/>
    <n v="40"/>
    <n v="572"/>
    <x v="6"/>
    <x v="3"/>
  </r>
  <r>
    <d v="2015-05-08T20:46:56"/>
    <n v="16"/>
    <x v="3"/>
    <n v="20"/>
    <n v="16"/>
    <n v="320"/>
    <n v="14"/>
    <n v="280"/>
    <n v="2"/>
    <n v="40"/>
    <n v="572"/>
    <x v="6"/>
    <x v="0"/>
  </r>
  <r>
    <d v="2015-10-13T17:28:50"/>
    <n v="16"/>
    <x v="3"/>
    <n v="20"/>
    <n v="16"/>
    <n v="320"/>
    <n v="14"/>
    <n v="280"/>
    <n v="2"/>
    <n v="40"/>
    <n v="572"/>
    <x v="6"/>
    <x v="0"/>
  </r>
  <r>
    <d v="2015-12-16T00:15:10"/>
    <n v="16"/>
    <x v="3"/>
    <n v="20"/>
    <n v="16"/>
    <n v="320"/>
    <n v="14"/>
    <n v="280"/>
    <n v="2"/>
    <n v="40"/>
    <n v="572"/>
    <x v="6"/>
    <x v="3"/>
  </r>
  <r>
    <d v="2015-08-06T09:48:10"/>
    <n v="16"/>
    <x v="3"/>
    <n v="20"/>
    <n v="16"/>
    <n v="320"/>
    <n v="14"/>
    <n v="280"/>
    <n v="2"/>
    <n v="40"/>
    <n v="686"/>
    <x v="7"/>
    <x v="1"/>
  </r>
  <r>
    <d v="2015-10-31T03:23:56"/>
    <n v="16"/>
    <x v="3"/>
    <n v="40"/>
    <n v="16"/>
    <n v="640"/>
    <n v="14"/>
    <n v="560"/>
    <n v="2"/>
    <n v="80"/>
    <n v="686"/>
    <x v="7"/>
    <x v="0"/>
  </r>
  <r>
    <d v="2015-02-16T07:15:07"/>
    <n v="16"/>
    <x v="3"/>
    <n v="150"/>
    <n v="16"/>
    <n v="2400"/>
    <n v="14"/>
    <n v="2100"/>
    <n v="2"/>
    <n v="300"/>
    <n v="686"/>
    <x v="7"/>
    <x v="0"/>
  </r>
  <r>
    <d v="2015-04-24T22:26:18"/>
    <n v="16"/>
    <x v="3"/>
    <n v="240"/>
    <n v="16"/>
    <n v="3840"/>
    <n v="14"/>
    <n v="3360"/>
    <n v="2"/>
    <n v="480"/>
    <n v="686"/>
    <x v="7"/>
    <x v="1"/>
  </r>
  <r>
    <d v="2015-10-04T19:34:43"/>
    <n v="16"/>
    <x v="3"/>
    <n v="360"/>
    <n v="16"/>
    <n v="5760"/>
    <n v="14"/>
    <n v="5040"/>
    <n v="2"/>
    <n v="720"/>
    <n v="686"/>
    <x v="7"/>
    <x v="1"/>
  </r>
  <r>
    <d v="2015-07-04T03:52:17"/>
    <n v="16"/>
    <x v="3"/>
    <n v="650"/>
    <n v="16"/>
    <n v="10400"/>
    <n v="14"/>
    <n v="9100"/>
    <n v="2"/>
    <n v="1300"/>
    <n v="686"/>
    <x v="7"/>
    <x v="1"/>
  </r>
  <r>
    <d v="2015-02-16T07:15:07"/>
    <n v="16"/>
    <x v="3"/>
    <n v="789"/>
    <n v="16"/>
    <n v="12624"/>
    <n v="14"/>
    <n v="11046"/>
    <n v="2"/>
    <n v="1578"/>
    <n v="686"/>
    <x v="7"/>
    <x v="0"/>
  </r>
  <r>
    <d v="2015-04-24T05:48:39"/>
    <n v="16"/>
    <x v="3"/>
    <n v="850"/>
    <n v="16"/>
    <n v="13600"/>
    <n v="14"/>
    <n v="11900"/>
    <n v="2"/>
    <n v="1700"/>
    <n v="686"/>
    <x v="7"/>
    <x v="1"/>
  </r>
  <r>
    <d v="2015-05-10T14:14:51"/>
    <n v="16"/>
    <x v="3"/>
    <n v="980"/>
    <n v="16"/>
    <n v="15680"/>
    <n v="14"/>
    <n v="13720"/>
    <n v="2"/>
    <n v="1960"/>
    <n v="686"/>
    <x v="7"/>
    <x v="0"/>
  </r>
  <r>
    <d v="2015-12-28T00:16:22"/>
    <n v="16"/>
    <x v="3"/>
    <n v="10"/>
    <n v="16"/>
    <n v="160"/>
    <n v="14"/>
    <n v="140"/>
    <n v="2"/>
    <n v="20"/>
    <n v="846"/>
    <x v="8"/>
    <x v="0"/>
  </r>
  <r>
    <d v="2015-10-28T19:23:38"/>
    <n v="16"/>
    <x v="3"/>
    <n v="60"/>
    <n v="16"/>
    <n v="960"/>
    <n v="14"/>
    <n v="840"/>
    <n v="2"/>
    <n v="120"/>
    <n v="846"/>
    <x v="8"/>
    <x v="3"/>
  </r>
  <r>
    <d v="2015-07-02T10:54:07"/>
    <n v="16"/>
    <x v="3"/>
    <n v="100"/>
    <n v="16"/>
    <n v="1600"/>
    <n v="14"/>
    <n v="1400"/>
    <n v="2"/>
    <n v="200"/>
    <n v="846"/>
    <x v="8"/>
    <x v="0"/>
  </r>
  <r>
    <d v="2015-07-03T08:57:22"/>
    <n v="16"/>
    <x v="3"/>
    <n v="210"/>
    <n v="16"/>
    <n v="3360"/>
    <n v="14"/>
    <n v="2940"/>
    <n v="2"/>
    <n v="420"/>
    <n v="846"/>
    <x v="8"/>
    <x v="0"/>
  </r>
  <r>
    <d v="2015-04-22T07:53:16"/>
    <n v="16"/>
    <x v="3"/>
    <n v="300"/>
    <n v="16"/>
    <n v="4800"/>
    <n v="14"/>
    <n v="4200"/>
    <n v="2"/>
    <n v="600"/>
    <n v="846"/>
    <x v="8"/>
    <x v="1"/>
  </r>
  <r>
    <d v="2015-12-26T17:22:31"/>
    <n v="16"/>
    <x v="3"/>
    <n v="310"/>
    <n v="16"/>
    <n v="4960"/>
    <n v="14"/>
    <n v="4340"/>
    <n v="2"/>
    <n v="620"/>
    <n v="846"/>
    <x v="8"/>
    <x v="0"/>
  </r>
  <r>
    <d v="2015-07-31T07:17:56"/>
    <n v="16"/>
    <x v="3"/>
    <n v="310"/>
    <n v="16"/>
    <n v="4960"/>
    <n v="14"/>
    <n v="4340"/>
    <n v="2"/>
    <n v="620"/>
    <n v="846"/>
    <x v="8"/>
    <x v="1"/>
  </r>
  <r>
    <d v="2015-08-09T08:04:28"/>
    <n v="16"/>
    <x v="3"/>
    <n v="350"/>
    <n v="16"/>
    <n v="5600"/>
    <n v="14"/>
    <n v="4900"/>
    <n v="2"/>
    <n v="700"/>
    <n v="846"/>
    <x v="8"/>
    <x v="0"/>
  </r>
  <r>
    <d v="2015-08-23T20:57:51"/>
    <n v="16"/>
    <x v="3"/>
    <n v="350"/>
    <n v="16"/>
    <n v="5600"/>
    <n v="14"/>
    <n v="4900"/>
    <n v="2"/>
    <n v="700"/>
    <n v="846"/>
    <x v="8"/>
    <x v="1"/>
  </r>
  <r>
    <d v="2015-08-04T10:25:42"/>
    <n v="16"/>
    <x v="3"/>
    <n v="450"/>
    <n v="16"/>
    <n v="7200"/>
    <n v="14"/>
    <n v="6300"/>
    <n v="2"/>
    <n v="900"/>
    <n v="846"/>
    <x v="8"/>
    <x v="0"/>
  </r>
  <r>
    <d v="2015-01-09T10:58:41"/>
    <n v="16"/>
    <x v="3"/>
    <n v="456"/>
    <n v="16"/>
    <n v="7296"/>
    <n v="14"/>
    <n v="6384"/>
    <n v="2"/>
    <n v="912"/>
    <n v="846"/>
    <x v="8"/>
    <x v="0"/>
  </r>
  <r>
    <d v="2015-01-09T10:58:41"/>
    <n v="16"/>
    <x v="3"/>
    <n v="660"/>
    <n v="16"/>
    <n v="10560"/>
    <n v="14"/>
    <n v="9240"/>
    <n v="2"/>
    <n v="1320"/>
    <n v="846"/>
    <x v="8"/>
    <x v="0"/>
  </r>
  <r>
    <d v="2015-05-05T17:09:32"/>
    <n v="16"/>
    <x v="3"/>
    <n v="840"/>
    <n v="16"/>
    <n v="13440"/>
    <n v="14"/>
    <n v="11760"/>
    <n v="2"/>
    <n v="1680"/>
    <n v="846"/>
    <x v="8"/>
    <x v="0"/>
  </r>
  <r>
    <d v="2015-03-03T19:08:23"/>
    <n v="19"/>
    <x v="4"/>
    <n v="123"/>
    <n v="37"/>
    <n v="4551"/>
    <n v="25"/>
    <n v="3075"/>
    <n v="12"/>
    <n v="1476"/>
    <n v="7"/>
    <x v="0"/>
    <x v="1"/>
  </r>
  <r>
    <d v="2015-06-14T02:17:19"/>
    <n v="19"/>
    <x v="4"/>
    <n v="190"/>
    <n v="37"/>
    <n v="7030"/>
    <n v="25"/>
    <n v="4750"/>
    <n v="12"/>
    <n v="2280"/>
    <n v="7"/>
    <x v="0"/>
    <x v="0"/>
  </r>
  <r>
    <d v="2015-10-31T03:23:56"/>
    <n v="19"/>
    <x v="4"/>
    <n v="510"/>
    <n v="37"/>
    <n v="18870"/>
    <n v="25"/>
    <n v="12750"/>
    <n v="12"/>
    <n v="6120"/>
    <n v="7"/>
    <x v="0"/>
    <x v="1"/>
  </r>
  <r>
    <d v="2015-04-15T07:08:01"/>
    <n v="19"/>
    <x v="4"/>
    <n v="590"/>
    <n v="37"/>
    <n v="21830"/>
    <n v="25"/>
    <n v="14750"/>
    <n v="12"/>
    <n v="7080"/>
    <n v="7"/>
    <x v="0"/>
    <x v="0"/>
  </r>
  <r>
    <d v="2015-10-31T03:23:56"/>
    <n v="19"/>
    <x v="4"/>
    <n v="640"/>
    <n v="37"/>
    <n v="23680"/>
    <n v="25"/>
    <n v="16000"/>
    <n v="12"/>
    <n v="7680"/>
    <n v="7"/>
    <x v="0"/>
    <x v="0"/>
  </r>
  <r>
    <d v="2015-03-03T19:08:23"/>
    <n v="19"/>
    <x v="4"/>
    <n v="640"/>
    <n v="37"/>
    <n v="23680"/>
    <n v="25"/>
    <n v="16000"/>
    <n v="12"/>
    <n v="7680"/>
    <n v="7"/>
    <x v="0"/>
    <x v="1"/>
  </r>
  <r>
    <d v="2015-07-08T03:39:30"/>
    <n v="19"/>
    <x v="4"/>
    <n v="940"/>
    <n v="37"/>
    <n v="34780"/>
    <n v="25"/>
    <n v="23500"/>
    <n v="12"/>
    <n v="11280"/>
    <n v="7"/>
    <x v="0"/>
    <x v="1"/>
  </r>
  <r>
    <d v="2015-03-22T00:41:02"/>
    <n v="19"/>
    <x v="4"/>
    <n v="10"/>
    <n v="37"/>
    <n v="370"/>
    <n v="25"/>
    <n v="250"/>
    <n v="12"/>
    <n v="120"/>
    <n v="14"/>
    <x v="1"/>
    <x v="0"/>
  </r>
  <r>
    <d v="2015-02-24T16:58:16"/>
    <n v="19"/>
    <x v="4"/>
    <n v="50"/>
    <n v="37"/>
    <n v="1850"/>
    <n v="25"/>
    <n v="1250"/>
    <n v="12"/>
    <n v="600"/>
    <n v="14"/>
    <x v="1"/>
    <x v="0"/>
  </r>
  <r>
    <d v="2015-02-19T22:19:13"/>
    <n v="19"/>
    <x v="4"/>
    <n v="100"/>
    <n v="37"/>
    <n v="3700"/>
    <n v="25"/>
    <n v="2500"/>
    <n v="12"/>
    <n v="1200"/>
    <n v="14"/>
    <x v="1"/>
    <x v="1"/>
  </r>
  <r>
    <d v="2015-02-13T19:06:16"/>
    <n v="19"/>
    <x v="4"/>
    <n v="410"/>
    <n v="37"/>
    <n v="15170"/>
    <n v="25"/>
    <n v="10250"/>
    <n v="12"/>
    <n v="4920"/>
    <n v="14"/>
    <x v="1"/>
    <x v="1"/>
  </r>
  <r>
    <d v="2015-02-13T19:06:16"/>
    <n v="19"/>
    <x v="4"/>
    <n v="456"/>
    <n v="37"/>
    <n v="16872"/>
    <n v="25"/>
    <n v="11400"/>
    <n v="12"/>
    <n v="5472"/>
    <n v="14"/>
    <x v="1"/>
    <x v="1"/>
  </r>
  <r>
    <d v="2015-10-22T01:24:54"/>
    <n v="19"/>
    <x v="4"/>
    <n v="490"/>
    <n v="37"/>
    <n v="18130"/>
    <n v="25"/>
    <n v="12250"/>
    <n v="12"/>
    <n v="5880"/>
    <n v="14"/>
    <x v="1"/>
    <x v="0"/>
  </r>
  <r>
    <d v="2015-02-19T22:19:13"/>
    <n v="19"/>
    <x v="4"/>
    <n v="500"/>
    <n v="37"/>
    <n v="18500"/>
    <n v="25"/>
    <n v="12500"/>
    <n v="12"/>
    <n v="6000"/>
    <n v="14"/>
    <x v="1"/>
    <x v="1"/>
  </r>
  <r>
    <d v="2015-02-24T16:58:16"/>
    <n v="19"/>
    <x v="4"/>
    <n v="550"/>
    <n v="37"/>
    <n v="20350"/>
    <n v="25"/>
    <n v="13750"/>
    <n v="12"/>
    <n v="6600"/>
    <n v="14"/>
    <x v="1"/>
    <x v="0"/>
  </r>
  <r>
    <d v="2015-03-22T00:41:02"/>
    <n v="19"/>
    <x v="4"/>
    <n v="744"/>
    <n v="37"/>
    <n v="27528"/>
    <n v="25"/>
    <n v="18600"/>
    <n v="12"/>
    <n v="8928"/>
    <n v="14"/>
    <x v="1"/>
    <x v="0"/>
  </r>
  <r>
    <d v="2015-10-31T03:23:56"/>
    <n v="19"/>
    <x v="4"/>
    <n v="150"/>
    <n v="37"/>
    <n v="5550"/>
    <n v="25"/>
    <n v="3750"/>
    <n v="12"/>
    <n v="1800"/>
    <n v="23"/>
    <x v="2"/>
    <x v="1"/>
  </r>
  <r>
    <d v="2015-03-05T06:09:32"/>
    <n v="19"/>
    <x v="4"/>
    <n v="366"/>
    <n v="37"/>
    <n v="13542"/>
    <n v="25"/>
    <n v="9150"/>
    <n v="12"/>
    <n v="4392"/>
    <n v="23"/>
    <x v="2"/>
    <x v="0"/>
  </r>
  <r>
    <d v="2015-03-05T06:09:32"/>
    <n v="19"/>
    <x v="4"/>
    <n v="830"/>
    <n v="37"/>
    <n v="30710"/>
    <n v="25"/>
    <n v="20750"/>
    <n v="12"/>
    <n v="9960"/>
    <n v="23"/>
    <x v="2"/>
    <x v="0"/>
  </r>
  <r>
    <d v="2015-05-07T13:23:33"/>
    <n v="19"/>
    <x v="4"/>
    <n v="840"/>
    <n v="37"/>
    <n v="31080"/>
    <n v="25"/>
    <n v="21000"/>
    <n v="12"/>
    <n v="10080"/>
    <n v="23"/>
    <x v="2"/>
    <x v="0"/>
  </r>
  <r>
    <d v="2015-05-14T22:48:34"/>
    <n v="19"/>
    <x v="4"/>
    <n v="340"/>
    <n v="37"/>
    <n v="12580"/>
    <n v="25"/>
    <n v="8500"/>
    <n v="12"/>
    <n v="4080"/>
    <n v="95"/>
    <x v="3"/>
    <x v="0"/>
  </r>
  <r>
    <d v="2015-05-22T03:01:13"/>
    <n v="19"/>
    <x v="4"/>
    <n v="930"/>
    <n v="37"/>
    <n v="34410"/>
    <n v="25"/>
    <n v="23250"/>
    <n v="12"/>
    <n v="11160"/>
    <n v="95"/>
    <x v="3"/>
    <x v="0"/>
  </r>
  <r>
    <d v="2015-04-14T17:37:07"/>
    <n v="19"/>
    <x v="4"/>
    <n v="430"/>
    <n v="37"/>
    <n v="15910"/>
    <n v="25"/>
    <n v="10750"/>
    <n v="12"/>
    <n v="5160"/>
    <n v="315"/>
    <x v="9"/>
    <x v="0"/>
  </r>
  <r>
    <d v="2015-08-20T15:33:02"/>
    <n v="19"/>
    <x v="4"/>
    <n v="600"/>
    <n v="37"/>
    <n v="22200"/>
    <n v="25"/>
    <n v="15000"/>
    <n v="12"/>
    <n v="7200"/>
    <n v="557"/>
    <x v="5"/>
    <x v="0"/>
  </r>
  <r>
    <d v="2015-03-07T05:54:09"/>
    <n v="19"/>
    <x v="4"/>
    <n v="250"/>
    <n v="37"/>
    <n v="9250"/>
    <n v="25"/>
    <n v="6250"/>
    <n v="12"/>
    <n v="3000"/>
    <n v="572"/>
    <x v="6"/>
    <x v="0"/>
  </r>
  <r>
    <d v="2015-12-15T19:08:09"/>
    <n v="19"/>
    <x v="4"/>
    <n v="310"/>
    <n v="37"/>
    <n v="11470"/>
    <n v="25"/>
    <n v="7750"/>
    <n v="12"/>
    <n v="3720"/>
    <n v="572"/>
    <x v="6"/>
    <x v="0"/>
  </r>
  <r>
    <d v="2015-03-07T05:54:09"/>
    <n v="19"/>
    <x v="4"/>
    <n v="966"/>
    <n v="37"/>
    <n v="35742"/>
    <n v="25"/>
    <n v="24150"/>
    <n v="12"/>
    <n v="11592"/>
    <n v="572"/>
    <x v="6"/>
    <x v="0"/>
  </r>
  <r>
    <d v="2015-04-12T01:31:19"/>
    <n v="19"/>
    <x v="4"/>
    <n v="20"/>
    <n v="37"/>
    <n v="740"/>
    <n v="25"/>
    <n v="500"/>
    <n v="12"/>
    <n v="240"/>
    <n v="686"/>
    <x v="7"/>
    <x v="1"/>
  </r>
  <r>
    <d v="2015-10-31T03:23:56"/>
    <n v="19"/>
    <x v="4"/>
    <n v="60"/>
    <n v="37"/>
    <n v="2220"/>
    <n v="25"/>
    <n v="1500"/>
    <n v="12"/>
    <n v="720"/>
    <n v="686"/>
    <x v="7"/>
    <x v="1"/>
  </r>
  <r>
    <d v="2015-07-24T18:46:17"/>
    <n v="19"/>
    <x v="4"/>
    <n v="820"/>
    <n v="37"/>
    <n v="30340"/>
    <n v="25"/>
    <n v="20500"/>
    <n v="12"/>
    <n v="9840"/>
    <n v="686"/>
    <x v="7"/>
    <x v="0"/>
  </r>
  <r>
    <d v="2015-08-19T00:01:56"/>
    <n v="19"/>
    <x v="4"/>
    <n v="80"/>
    <n v="37"/>
    <n v="2960"/>
    <n v="25"/>
    <n v="2000"/>
    <n v="12"/>
    <n v="960"/>
    <n v="846"/>
    <x v="8"/>
    <x v="0"/>
  </r>
  <r>
    <d v="2015-09-13T21:49:09"/>
    <n v="19"/>
    <x v="4"/>
    <n v="560"/>
    <n v="37"/>
    <n v="20720"/>
    <n v="25"/>
    <n v="14000"/>
    <n v="12"/>
    <n v="6720"/>
    <n v="846"/>
    <x v="8"/>
    <x v="0"/>
  </r>
  <r>
    <d v="2015-04-22T07:53:16"/>
    <n v="22"/>
    <x v="5"/>
    <n v="140"/>
    <n v="24"/>
    <n v="3360"/>
    <n v="16"/>
    <n v="2240"/>
    <n v="8"/>
    <n v="1120"/>
    <n v="7"/>
    <x v="0"/>
    <x v="0"/>
  </r>
  <r>
    <d v="2015-09-08T17:06:39"/>
    <n v="22"/>
    <x v="5"/>
    <n v="170"/>
    <n v="24"/>
    <n v="4080"/>
    <n v="16"/>
    <n v="2720"/>
    <n v="8"/>
    <n v="1360"/>
    <n v="7"/>
    <x v="0"/>
    <x v="0"/>
  </r>
  <r>
    <d v="2015-08-01T06:52:10"/>
    <n v="22"/>
    <x v="5"/>
    <n v="270"/>
    <n v="24"/>
    <n v="6480"/>
    <n v="16"/>
    <n v="4320"/>
    <n v="8"/>
    <n v="2160"/>
    <n v="7"/>
    <x v="0"/>
    <x v="0"/>
  </r>
  <r>
    <d v="2015-05-19T19:15:24"/>
    <n v="22"/>
    <x v="5"/>
    <n v="350"/>
    <n v="24"/>
    <n v="8400"/>
    <n v="16"/>
    <n v="5600"/>
    <n v="8"/>
    <n v="2800"/>
    <n v="7"/>
    <x v="0"/>
    <x v="1"/>
  </r>
  <r>
    <d v="2015-03-04T09:45:57"/>
    <n v="22"/>
    <x v="5"/>
    <n v="633"/>
    <n v="24"/>
    <n v="15192"/>
    <n v="16"/>
    <n v="10128"/>
    <n v="8"/>
    <n v="5064"/>
    <n v="7"/>
    <x v="0"/>
    <x v="1"/>
  </r>
  <r>
    <d v="2015-10-31T03:23:56"/>
    <n v="22"/>
    <x v="5"/>
    <n v="720"/>
    <n v="24"/>
    <n v="17280"/>
    <n v="16"/>
    <n v="11520"/>
    <n v="8"/>
    <n v="5760"/>
    <n v="7"/>
    <x v="0"/>
    <x v="1"/>
  </r>
  <r>
    <d v="2015-09-06T08:54:59"/>
    <n v="22"/>
    <x v="5"/>
    <n v="920"/>
    <n v="24"/>
    <n v="22080"/>
    <n v="16"/>
    <n v="14720"/>
    <n v="8"/>
    <n v="7360"/>
    <n v="7"/>
    <x v="0"/>
    <x v="0"/>
  </r>
  <r>
    <d v="2015-03-04T09:45:57"/>
    <n v="22"/>
    <x v="5"/>
    <n v="920"/>
    <n v="24"/>
    <n v="22080"/>
    <n v="16"/>
    <n v="14720"/>
    <n v="8"/>
    <n v="7360"/>
    <n v="7"/>
    <x v="0"/>
    <x v="1"/>
  </r>
  <r>
    <d v="2015-10-24T00:09:09"/>
    <n v="22"/>
    <x v="5"/>
    <n v="480"/>
    <n v="24"/>
    <n v="11520"/>
    <n v="16"/>
    <n v="7680"/>
    <n v="8"/>
    <n v="3840"/>
    <n v="14"/>
    <x v="1"/>
    <x v="0"/>
  </r>
  <r>
    <d v="2015-06-08T07:22:45"/>
    <n v="22"/>
    <x v="5"/>
    <n v="760"/>
    <n v="24"/>
    <n v="18240"/>
    <n v="16"/>
    <n v="12160"/>
    <n v="8"/>
    <n v="6080"/>
    <n v="14"/>
    <x v="1"/>
    <x v="1"/>
  </r>
  <r>
    <d v="2015-10-31T03:23:56"/>
    <n v="22"/>
    <x v="5"/>
    <n v="820"/>
    <n v="24"/>
    <n v="19680"/>
    <n v="16"/>
    <n v="13120"/>
    <n v="8"/>
    <n v="6560"/>
    <n v="14"/>
    <x v="1"/>
    <x v="1"/>
  </r>
  <r>
    <d v="2015-12-02T06:47:28"/>
    <n v="22"/>
    <x v="5"/>
    <n v="920"/>
    <n v="24"/>
    <n v="22080"/>
    <n v="16"/>
    <n v="14720"/>
    <n v="8"/>
    <n v="7360"/>
    <n v="14"/>
    <x v="1"/>
    <x v="1"/>
  </r>
  <r>
    <d v="2015-06-21T10:32:33"/>
    <n v="22"/>
    <x v="5"/>
    <n v="40"/>
    <n v="24"/>
    <n v="960"/>
    <n v="16"/>
    <n v="640"/>
    <n v="8"/>
    <n v="320"/>
    <n v="23"/>
    <x v="2"/>
    <x v="1"/>
  </r>
  <r>
    <d v="2015-04-13T07:37:47"/>
    <n v="22"/>
    <x v="5"/>
    <n v="150"/>
    <n v="24"/>
    <n v="3600"/>
    <n v="16"/>
    <n v="2400"/>
    <n v="8"/>
    <n v="1200"/>
    <n v="23"/>
    <x v="2"/>
    <x v="0"/>
  </r>
  <r>
    <d v="2015-01-21T13:34:45"/>
    <n v="22"/>
    <x v="5"/>
    <n v="50"/>
    <n v="24"/>
    <n v="1200"/>
    <n v="16"/>
    <n v="800"/>
    <n v="8"/>
    <n v="400"/>
    <n v="95"/>
    <x v="3"/>
    <x v="3"/>
  </r>
  <r>
    <d v="2015-01-21T13:34:45"/>
    <n v="22"/>
    <x v="5"/>
    <n v="100"/>
    <n v="24"/>
    <n v="2400"/>
    <n v="16"/>
    <n v="1600"/>
    <n v="8"/>
    <n v="800"/>
    <n v="95"/>
    <x v="3"/>
    <x v="3"/>
  </r>
  <r>
    <d v="2015-10-05T06:56:58"/>
    <n v="22"/>
    <x v="5"/>
    <n v="360"/>
    <n v="24"/>
    <n v="8640"/>
    <n v="16"/>
    <n v="5760"/>
    <n v="8"/>
    <n v="2880"/>
    <n v="95"/>
    <x v="3"/>
    <x v="3"/>
  </r>
  <r>
    <d v="2015-12-16T16:52:25"/>
    <n v="22"/>
    <x v="5"/>
    <n v="660"/>
    <n v="24"/>
    <n v="15840"/>
    <n v="16"/>
    <n v="10560"/>
    <n v="8"/>
    <n v="5280"/>
    <n v="95"/>
    <x v="3"/>
    <x v="0"/>
  </r>
  <r>
    <d v="2015-06-15T10:33:14"/>
    <n v="22"/>
    <x v="5"/>
    <n v="740"/>
    <n v="24"/>
    <n v="17760"/>
    <n v="16"/>
    <n v="11840"/>
    <n v="8"/>
    <n v="5920"/>
    <n v="95"/>
    <x v="3"/>
    <x v="3"/>
  </r>
  <r>
    <d v="2015-01-01T00:00:00"/>
    <n v="22"/>
    <x v="5"/>
    <n v="410"/>
    <n v="24"/>
    <n v="9840"/>
    <n v="16"/>
    <n v="6560"/>
    <n v="8"/>
    <n v="3280"/>
    <n v="315"/>
    <x v="9"/>
    <x v="3"/>
  </r>
  <r>
    <d v="2015-01-04T00:00:00"/>
    <n v="22"/>
    <x v="5"/>
    <n v="410"/>
    <n v="24"/>
    <n v="9840"/>
    <n v="16"/>
    <n v="6560"/>
    <n v="8"/>
    <n v="3280"/>
    <n v="315"/>
    <x v="9"/>
    <x v="3"/>
  </r>
  <r>
    <d v="2015-01-24T20:54:48"/>
    <n v="22"/>
    <x v="5"/>
    <n v="80"/>
    <n v="24"/>
    <n v="1920"/>
    <n v="16"/>
    <n v="1280"/>
    <n v="8"/>
    <n v="640"/>
    <n v="557"/>
    <x v="5"/>
    <x v="0"/>
  </r>
  <r>
    <d v="2015-10-31T03:23:56"/>
    <n v="22"/>
    <x v="5"/>
    <n v="90"/>
    <n v="24"/>
    <n v="2160"/>
    <n v="16"/>
    <n v="1440"/>
    <n v="8"/>
    <n v="720"/>
    <n v="557"/>
    <x v="5"/>
    <x v="3"/>
  </r>
  <r>
    <d v="2015-01-24T20:54:48"/>
    <n v="22"/>
    <x v="5"/>
    <n v="90"/>
    <n v="24"/>
    <n v="2160"/>
    <n v="16"/>
    <n v="1440"/>
    <n v="8"/>
    <n v="720"/>
    <n v="557"/>
    <x v="5"/>
    <x v="0"/>
  </r>
  <r>
    <d v="2015-05-08T03:52:45"/>
    <n v="22"/>
    <x v="5"/>
    <n v="90"/>
    <n v="24"/>
    <n v="2160"/>
    <n v="16"/>
    <n v="1440"/>
    <n v="8"/>
    <n v="720"/>
    <n v="557"/>
    <x v="5"/>
    <x v="0"/>
  </r>
  <r>
    <d v="2015-07-02T03:50:15"/>
    <n v="22"/>
    <x v="5"/>
    <n v="90"/>
    <n v="24"/>
    <n v="2160"/>
    <n v="16"/>
    <n v="1440"/>
    <n v="8"/>
    <n v="720"/>
    <n v="572"/>
    <x v="6"/>
    <x v="3"/>
  </r>
  <r>
    <d v="2015-09-20T12:06:59"/>
    <n v="22"/>
    <x v="5"/>
    <n v="90"/>
    <n v="24"/>
    <n v="2160"/>
    <n v="16"/>
    <n v="1440"/>
    <n v="8"/>
    <n v="720"/>
    <n v="572"/>
    <x v="6"/>
    <x v="0"/>
  </r>
  <r>
    <d v="2015-07-30T08:46:34"/>
    <n v="22"/>
    <x v="5"/>
    <n v="90"/>
    <n v="24"/>
    <n v="2160"/>
    <n v="16"/>
    <n v="1440"/>
    <n v="8"/>
    <n v="720"/>
    <n v="572"/>
    <x v="6"/>
    <x v="0"/>
  </r>
  <r>
    <d v="2015-04-16T10:36:22"/>
    <n v="22"/>
    <x v="5"/>
    <n v="90"/>
    <n v="24"/>
    <n v="2160"/>
    <n v="16"/>
    <n v="1440"/>
    <n v="8"/>
    <n v="720"/>
    <n v="572"/>
    <x v="6"/>
    <x v="3"/>
  </r>
  <r>
    <d v="2015-09-05T08:50:22"/>
    <n v="22"/>
    <x v="5"/>
    <n v="90"/>
    <n v="24"/>
    <n v="2160"/>
    <n v="16"/>
    <n v="1440"/>
    <n v="8"/>
    <n v="720"/>
    <n v="572"/>
    <x v="6"/>
    <x v="0"/>
  </r>
  <r>
    <d v="2015-10-24T02:32:52"/>
    <n v="22"/>
    <x v="5"/>
    <n v="90"/>
    <n v="24"/>
    <n v="2160"/>
    <n v="16"/>
    <n v="1440"/>
    <n v="8"/>
    <n v="720"/>
    <n v="572"/>
    <x v="6"/>
    <x v="0"/>
  </r>
  <r>
    <d v="2015-10-20T00:27:16"/>
    <n v="22"/>
    <x v="5"/>
    <n v="90"/>
    <n v="24"/>
    <n v="2160"/>
    <n v="16"/>
    <n v="1440"/>
    <n v="8"/>
    <n v="720"/>
    <n v="686"/>
    <x v="7"/>
    <x v="0"/>
  </r>
  <r>
    <d v="2015-10-31T03:23:56"/>
    <n v="22"/>
    <x v="5"/>
    <n v="90"/>
    <n v="24"/>
    <n v="2160"/>
    <n v="16"/>
    <n v="1440"/>
    <n v="8"/>
    <n v="720"/>
    <n v="686"/>
    <x v="7"/>
    <x v="0"/>
  </r>
  <r>
    <d v="2015-04-04T14:48:51"/>
    <n v="22"/>
    <x v="5"/>
    <n v="90"/>
    <n v="24"/>
    <n v="2160"/>
    <n v="16"/>
    <n v="1440"/>
    <n v="8"/>
    <n v="720"/>
    <n v="686"/>
    <x v="7"/>
    <x v="1"/>
  </r>
  <r>
    <d v="2015-01-28T20:58:03"/>
    <n v="22"/>
    <x v="5"/>
    <n v="90"/>
    <n v="24"/>
    <n v="2160"/>
    <n v="16"/>
    <n v="1440"/>
    <n v="8"/>
    <n v="720"/>
    <n v="846"/>
    <x v="8"/>
    <x v="3"/>
  </r>
  <r>
    <d v="2015-02-05T13:44:14"/>
    <n v="22"/>
    <x v="5"/>
    <n v="90"/>
    <n v="24"/>
    <n v="2160"/>
    <n v="16"/>
    <n v="1440"/>
    <n v="8"/>
    <n v="720"/>
    <n v="846"/>
    <x v="8"/>
    <x v="3"/>
  </r>
  <r>
    <d v="2015-04-18T06:06:18"/>
    <n v="22"/>
    <x v="5"/>
    <n v="90"/>
    <n v="24"/>
    <n v="2160"/>
    <n v="16"/>
    <n v="1440"/>
    <n v="8"/>
    <n v="720"/>
    <n v="846"/>
    <x v="8"/>
    <x v="0"/>
  </r>
  <r>
    <d v="2015-02-05T13:44:14"/>
    <n v="22"/>
    <x v="5"/>
    <n v="654"/>
    <n v="24"/>
    <n v="15696"/>
    <n v="16"/>
    <n v="10464"/>
    <n v="8"/>
    <n v="5232"/>
    <n v="846"/>
    <x v="8"/>
    <x v="3"/>
  </r>
  <r>
    <d v="2015-01-28T20:58:03"/>
    <n v="22"/>
    <x v="5"/>
    <n v="777"/>
    <n v="24"/>
    <n v="18648"/>
    <n v="16"/>
    <n v="12432"/>
    <n v="8"/>
    <n v="6216"/>
    <n v="846"/>
    <x v="8"/>
    <x v="3"/>
  </r>
  <r>
    <d v="2015-03-12T19:07:28"/>
    <n v="30"/>
    <x v="6"/>
    <n v="20"/>
    <n v="12"/>
    <n v="240"/>
    <n v="6"/>
    <n v="120"/>
    <n v="6"/>
    <n v="120"/>
    <n v="7"/>
    <x v="0"/>
    <x v="0"/>
  </r>
  <r>
    <d v="2015-04-24T05:48:39"/>
    <n v="30"/>
    <x v="6"/>
    <n v="230"/>
    <n v="12"/>
    <n v="2760"/>
    <n v="6"/>
    <n v="1380"/>
    <n v="6"/>
    <n v="1380"/>
    <n v="7"/>
    <x v="0"/>
    <x v="0"/>
  </r>
  <r>
    <d v="2015-06-10T05:14:42"/>
    <n v="30"/>
    <x v="6"/>
    <n v="380"/>
    <n v="12"/>
    <n v="4560"/>
    <n v="6"/>
    <n v="2280"/>
    <n v="6"/>
    <n v="2280"/>
    <n v="7"/>
    <x v="0"/>
    <x v="0"/>
  </r>
  <r>
    <d v="2015-10-30T21:40:09"/>
    <n v="30"/>
    <x v="6"/>
    <n v="550"/>
    <n v="12"/>
    <n v="6600"/>
    <n v="6"/>
    <n v="3300"/>
    <n v="6"/>
    <n v="3300"/>
    <n v="7"/>
    <x v="0"/>
    <x v="0"/>
  </r>
  <r>
    <d v="2015-03-12T19:07:28"/>
    <n v="30"/>
    <x v="6"/>
    <n v="590"/>
    <n v="12"/>
    <n v="7080"/>
    <n v="6"/>
    <n v="3540"/>
    <n v="6"/>
    <n v="3540"/>
    <n v="7"/>
    <x v="0"/>
    <x v="0"/>
  </r>
  <r>
    <d v="2015-12-04T13:59:17"/>
    <n v="30"/>
    <x v="6"/>
    <n v="640"/>
    <n v="12"/>
    <n v="7680"/>
    <n v="6"/>
    <n v="3840"/>
    <n v="6"/>
    <n v="3840"/>
    <n v="7"/>
    <x v="0"/>
    <x v="0"/>
  </r>
  <r>
    <d v="2015-07-14T15:24:21"/>
    <n v="30"/>
    <x v="6"/>
    <n v="710"/>
    <n v="12"/>
    <n v="8520"/>
    <n v="6"/>
    <n v="4260"/>
    <n v="6"/>
    <n v="4260"/>
    <n v="7"/>
    <x v="0"/>
    <x v="0"/>
  </r>
  <r>
    <d v="2015-12-19T00:01:16"/>
    <n v="30"/>
    <x v="6"/>
    <n v="850"/>
    <n v="12"/>
    <n v="10200"/>
    <n v="6"/>
    <n v="5100"/>
    <n v="6"/>
    <n v="5100"/>
    <n v="7"/>
    <x v="0"/>
    <x v="0"/>
  </r>
  <r>
    <d v="2015-03-10T15:25:28"/>
    <n v="30"/>
    <x v="6"/>
    <n v="80"/>
    <n v="12"/>
    <n v="960"/>
    <n v="6"/>
    <n v="480"/>
    <n v="6"/>
    <n v="480"/>
    <n v="14"/>
    <x v="1"/>
    <x v="0"/>
  </r>
  <r>
    <d v="2015-01-29T12:57:01"/>
    <n v="30"/>
    <x v="6"/>
    <n v="130"/>
    <n v="12"/>
    <n v="1560"/>
    <n v="6"/>
    <n v="780"/>
    <n v="6"/>
    <n v="780"/>
    <n v="14"/>
    <x v="1"/>
    <x v="0"/>
  </r>
  <r>
    <d v="2015-08-06T09:48:10"/>
    <n v="30"/>
    <x v="6"/>
    <n v="210"/>
    <n v="12"/>
    <n v="2520"/>
    <n v="6"/>
    <n v="1260"/>
    <n v="6"/>
    <n v="1260"/>
    <n v="14"/>
    <x v="1"/>
    <x v="0"/>
  </r>
  <r>
    <d v="2015-08-02T22:52:50"/>
    <n v="30"/>
    <x v="6"/>
    <n v="340"/>
    <n v="12"/>
    <n v="4080"/>
    <n v="6"/>
    <n v="2040"/>
    <n v="6"/>
    <n v="2040"/>
    <n v="14"/>
    <x v="1"/>
    <x v="0"/>
  </r>
  <r>
    <d v="2015-08-28T02:29:48"/>
    <n v="30"/>
    <x v="6"/>
    <n v="350"/>
    <n v="12"/>
    <n v="4200"/>
    <n v="6"/>
    <n v="2100"/>
    <n v="6"/>
    <n v="2100"/>
    <n v="14"/>
    <x v="1"/>
    <x v="0"/>
  </r>
  <r>
    <d v="2015-02-17T21:59:24"/>
    <n v="30"/>
    <x v="6"/>
    <n v="456"/>
    <n v="12"/>
    <n v="5472"/>
    <n v="6"/>
    <n v="2736"/>
    <n v="6"/>
    <n v="2736"/>
    <n v="14"/>
    <x v="1"/>
    <x v="0"/>
  </r>
  <r>
    <d v="2015-01-29T12:57:01"/>
    <n v="30"/>
    <x v="6"/>
    <n v="555"/>
    <n v="12"/>
    <n v="6660"/>
    <n v="6"/>
    <n v="3330"/>
    <n v="6"/>
    <n v="3330"/>
    <n v="14"/>
    <x v="1"/>
    <x v="0"/>
  </r>
  <r>
    <d v="2015-02-17T21:59:24"/>
    <n v="30"/>
    <x v="6"/>
    <n v="760"/>
    <n v="12"/>
    <n v="9120"/>
    <n v="6"/>
    <n v="4560"/>
    <n v="6"/>
    <n v="4560"/>
    <n v="14"/>
    <x v="1"/>
    <x v="0"/>
  </r>
  <r>
    <d v="2015-04-26T13:25:42"/>
    <n v="30"/>
    <x v="6"/>
    <n v="850"/>
    <n v="12"/>
    <n v="10200"/>
    <n v="6"/>
    <n v="5100"/>
    <n v="6"/>
    <n v="5100"/>
    <n v="14"/>
    <x v="1"/>
    <x v="0"/>
  </r>
  <r>
    <d v="2015-03-10T15:25:28"/>
    <n v="30"/>
    <x v="6"/>
    <n v="900"/>
    <n v="12"/>
    <n v="10800"/>
    <n v="6"/>
    <n v="5400"/>
    <n v="6"/>
    <n v="5400"/>
    <n v="14"/>
    <x v="1"/>
    <x v="0"/>
  </r>
  <r>
    <d v="2015-02-10T17:47:19"/>
    <n v="30"/>
    <x v="6"/>
    <n v="50"/>
    <n v="12"/>
    <n v="600"/>
    <n v="6"/>
    <n v="300"/>
    <n v="6"/>
    <n v="300"/>
    <n v="23"/>
    <x v="2"/>
    <x v="0"/>
  </r>
  <r>
    <d v="2015-02-10T17:47:19"/>
    <n v="30"/>
    <x v="6"/>
    <n v="70"/>
    <n v="12"/>
    <n v="840"/>
    <n v="6"/>
    <n v="420"/>
    <n v="6"/>
    <n v="420"/>
    <n v="23"/>
    <x v="2"/>
    <x v="0"/>
  </r>
  <r>
    <d v="2015-05-03T13:21:40"/>
    <n v="30"/>
    <x v="6"/>
    <n v="250"/>
    <n v="12"/>
    <n v="3000"/>
    <n v="6"/>
    <n v="1500"/>
    <n v="6"/>
    <n v="1500"/>
    <n v="23"/>
    <x v="2"/>
    <x v="0"/>
  </r>
  <r>
    <d v="2015-05-27T18:51:10"/>
    <n v="30"/>
    <x v="6"/>
    <n v="630"/>
    <n v="12"/>
    <n v="7560"/>
    <n v="6"/>
    <n v="3780"/>
    <n v="6"/>
    <n v="3780"/>
    <n v="23"/>
    <x v="2"/>
    <x v="0"/>
  </r>
  <r>
    <d v="2015-09-24T16:22:49"/>
    <n v="30"/>
    <x v="6"/>
    <n v="910"/>
    <n v="12"/>
    <n v="10920"/>
    <n v="6"/>
    <n v="5460"/>
    <n v="6"/>
    <n v="5460"/>
    <n v="23"/>
    <x v="2"/>
    <x v="0"/>
  </r>
  <r>
    <d v="2015-09-27T22:07:56"/>
    <n v="30"/>
    <x v="6"/>
    <n v="950"/>
    <n v="12"/>
    <n v="11400"/>
    <n v="6"/>
    <n v="5700"/>
    <n v="6"/>
    <n v="5700"/>
    <n v="23"/>
    <x v="2"/>
    <x v="0"/>
  </r>
  <r>
    <d v="2015-06-29T21:29:02"/>
    <n v="30"/>
    <x v="6"/>
    <n v="40"/>
    <n v="12"/>
    <n v="480"/>
    <n v="6"/>
    <n v="240"/>
    <n v="6"/>
    <n v="240"/>
    <n v="95"/>
    <x v="3"/>
    <x v="0"/>
  </r>
  <r>
    <d v="2015-09-18T08:55:24"/>
    <n v="30"/>
    <x v="6"/>
    <n v="140"/>
    <n v="12"/>
    <n v="1680"/>
    <n v="6"/>
    <n v="840"/>
    <n v="6"/>
    <n v="840"/>
    <n v="95"/>
    <x v="3"/>
    <x v="0"/>
  </r>
  <r>
    <d v="2015-09-06T08:54:59"/>
    <n v="30"/>
    <x v="6"/>
    <n v="150"/>
    <n v="12"/>
    <n v="1800"/>
    <n v="6"/>
    <n v="900"/>
    <n v="6"/>
    <n v="900"/>
    <n v="95"/>
    <x v="3"/>
    <x v="0"/>
  </r>
  <r>
    <d v="2015-12-09T20:18:40"/>
    <n v="30"/>
    <x v="6"/>
    <n v="280"/>
    <n v="12"/>
    <n v="3360"/>
    <n v="6"/>
    <n v="1680"/>
    <n v="6"/>
    <n v="1680"/>
    <n v="95"/>
    <x v="3"/>
    <x v="0"/>
  </r>
  <r>
    <d v="2015-12-28T03:01:34"/>
    <n v="30"/>
    <x v="6"/>
    <n v="310"/>
    <n v="12"/>
    <n v="3720"/>
    <n v="6"/>
    <n v="1860"/>
    <n v="6"/>
    <n v="1860"/>
    <n v="95"/>
    <x v="3"/>
    <x v="3"/>
  </r>
  <r>
    <d v="2015-01-08T15:25:01"/>
    <n v="30"/>
    <x v="6"/>
    <n v="390"/>
    <n v="12"/>
    <n v="4680"/>
    <n v="6"/>
    <n v="2340"/>
    <n v="6"/>
    <n v="2340"/>
    <n v="95"/>
    <x v="3"/>
    <x v="0"/>
  </r>
  <r>
    <d v="2015-03-17T22:15:21"/>
    <n v="30"/>
    <x v="6"/>
    <n v="456"/>
    <n v="12"/>
    <n v="5472"/>
    <n v="6"/>
    <n v="2736"/>
    <n v="6"/>
    <n v="2736"/>
    <n v="95"/>
    <x v="3"/>
    <x v="0"/>
  </r>
  <r>
    <d v="2015-03-17T22:15:21"/>
    <n v="30"/>
    <x v="6"/>
    <n v="540"/>
    <n v="12"/>
    <n v="6480"/>
    <n v="6"/>
    <n v="3240"/>
    <n v="6"/>
    <n v="3240"/>
    <n v="95"/>
    <x v="3"/>
    <x v="0"/>
  </r>
  <r>
    <d v="2015-01-08T15:25:01"/>
    <n v="30"/>
    <x v="6"/>
    <n v="548"/>
    <n v="12"/>
    <n v="6576"/>
    <n v="6"/>
    <n v="3288"/>
    <n v="6"/>
    <n v="3288"/>
    <n v="95"/>
    <x v="3"/>
    <x v="0"/>
  </r>
  <r>
    <d v="2015-07-23T21:50:56"/>
    <n v="30"/>
    <x v="6"/>
    <n v="640"/>
    <n v="12"/>
    <n v="7680"/>
    <n v="6"/>
    <n v="3840"/>
    <n v="6"/>
    <n v="3840"/>
    <n v="95"/>
    <x v="3"/>
    <x v="3"/>
  </r>
  <r>
    <d v="2015-07-12T14:20:26"/>
    <n v="30"/>
    <x v="6"/>
    <n v="770"/>
    <n v="12"/>
    <n v="9240"/>
    <n v="6"/>
    <n v="4620"/>
    <n v="6"/>
    <n v="4620"/>
    <n v="95"/>
    <x v="3"/>
    <x v="0"/>
  </r>
  <r>
    <d v="2015-01-02T00:00:00"/>
    <n v="30"/>
    <x v="6"/>
    <n v="270"/>
    <n v="12"/>
    <n v="3240"/>
    <n v="6"/>
    <n v="1620"/>
    <n v="6"/>
    <n v="1620"/>
    <n v="233"/>
    <x v="4"/>
    <x v="0"/>
  </r>
  <r>
    <d v="2015-01-05T08:25:41"/>
    <n v="30"/>
    <x v="6"/>
    <n v="270"/>
    <n v="12"/>
    <n v="3240"/>
    <n v="6"/>
    <n v="1620"/>
    <n v="6"/>
    <n v="1620"/>
    <n v="233"/>
    <x v="4"/>
    <x v="0"/>
  </r>
  <r>
    <d v="2015-09-15T03:32:53"/>
    <n v="30"/>
    <x v="6"/>
    <n v="630"/>
    <n v="12"/>
    <n v="7560"/>
    <n v="6"/>
    <n v="3780"/>
    <n v="6"/>
    <n v="3780"/>
    <n v="315"/>
    <x v="9"/>
    <x v="3"/>
  </r>
  <r>
    <d v="2015-04-29T00:01:15"/>
    <n v="30"/>
    <x v="6"/>
    <n v="480"/>
    <n v="12"/>
    <n v="5760"/>
    <n v="6"/>
    <n v="2880"/>
    <n v="6"/>
    <n v="2880"/>
    <n v="557"/>
    <x v="5"/>
    <x v="3"/>
  </r>
  <r>
    <d v="2015-04-04T18:19:56"/>
    <n v="30"/>
    <x v="6"/>
    <n v="580"/>
    <n v="12"/>
    <n v="6960"/>
    <n v="6"/>
    <n v="3480"/>
    <n v="6"/>
    <n v="3480"/>
    <n v="557"/>
    <x v="5"/>
    <x v="0"/>
  </r>
  <r>
    <d v="2015-05-19T07:27:10"/>
    <n v="30"/>
    <x v="6"/>
    <n v="760"/>
    <n v="12"/>
    <n v="9120"/>
    <n v="6"/>
    <n v="4560"/>
    <n v="6"/>
    <n v="4560"/>
    <n v="557"/>
    <x v="5"/>
    <x v="0"/>
  </r>
  <r>
    <d v="2015-09-10T16:32:36"/>
    <n v="30"/>
    <x v="6"/>
    <n v="780"/>
    <n v="12"/>
    <n v="9360"/>
    <n v="6"/>
    <n v="4680"/>
    <n v="6"/>
    <n v="4680"/>
    <n v="557"/>
    <x v="5"/>
    <x v="0"/>
  </r>
  <r>
    <d v="2015-06-12T13:22:02"/>
    <n v="30"/>
    <x v="6"/>
    <n v="870"/>
    <n v="12"/>
    <n v="10440"/>
    <n v="6"/>
    <n v="5220"/>
    <n v="6"/>
    <n v="5220"/>
    <n v="557"/>
    <x v="5"/>
    <x v="0"/>
  </r>
  <r>
    <d v="2015-05-24T00:18:16"/>
    <n v="30"/>
    <x v="6"/>
    <n v="990"/>
    <n v="12"/>
    <n v="11880"/>
    <n v="6"/>
    <n v="5940"/>
    <n v="6"/>
    <n v="5940"/>
    <n v="557"/>
    <x v="5"/>
    <x v="0"/>
  </r>
  <r>
    <d v="2015-07-18T05:59:22"/>
    <n v="30"/>
    <x v="6"/>
    <n v="160"/>
    <n v="12"/>
    <n v="1920"/>
    <n v="6"/>
    <n v="960"/>
    <n v="6"/>
    <n v="960"/>
    <n v="572"/>
    <x v="6"/>
    <x v="0"/>
  </r>
  <r>
    <d v="2015-08-21T17:52:23"/>
    <n v="30"/>
    <x v="6"/>
    <n v="420"/>
    <n v="12"/>
    <n v="5040"/>
    <n v="6"/>
    <n v="2520"/>
    <n v="6"/>
    <n v="2520"/>
    <n v="572"/>
    <x v="6"/>
    <x v="0"/>
  </r>
  <r>
    <d v="2015-02-02T06:48:46"/>
    <n v="30"/>
    <x v="6"/>
    <n v="456"/>
    <n v="12"/>
    <n v="5472"/>
    <n v="6"/>
    <n v="2736"/>
    <n v="6"/>
    <n v="2736"/>
    <n v="572"/>
    <x v="6"/>
    <x v="0"/>
  </r>
  <r>
    <d v="2015-09-30T03:09:33"/>
    <n v="30"/>
    <x v="6"/>
    <n v="460"/>
    <n v="12"/>
    <n v="5520"/>
    <n v="6"/>
    <n v="2760"/>
    <n v="6"/>
    <n v="2760"/>
    <n v="572"/>
    <x v="6"/>
    <x v="0"/>
  </r>
  <r>
    <d v="2015-09-19T22:36:44"/>
    <n v="30"/>
    <x v="6"/>
    <n v="480"/>
    <n v="12"/>
    <n v="5760"/>
    <n v="6"/>
    <n v="2880"/>
    <n v="6"/>
    <n v="2880"/>
    <n v="572"/>
    <x v="6"/>
    <x v="0"/>
  </r>
  <r>
    <d v="2015-08-09T04:37:43"/>
    <n v="30"/>
    <x v="6"/>
    <n v="530"/>
    <n v="12"/>
    <n v="6360"/>
    <n v="6"/>
    <n v="3180"/>
    <n v="6"/>
    <n v="3180"/>
    <n v="572"/>
    <x v="6"/>
    <x v="0"/>
  </r>
  <r>
    <d v="2015-05-12T21:24:09"/>
    <n v="30"/>
    <x v="6"/>
    <n v="790"/>
    <n v="12"/>
    <n v="9480"/>
    <n v="6"/>
    <n v="4740"/>
    <n v="6"/>
    <n v="4740"/>
    <n v="572"/>
    <x v="6"/>
    <x v="0"/>
  </r>
  <r>
    <d v="2015-07-26T06:52:40"/>
    <n v="30"/>
    <x v="6"/>
    <n v="820"/>
    <n v="12"/>
    <n v="9840"/>
    <n v="6"/>
    <n v="4920"/>
    <n v="6"/>
    <n v="4920"/>
    <n v="572"/>
    <x v="6"/>
    <x v="0"/>
  </r>
  <r>
    <d v="2015-02-02T06:48:46"/>
    <n v="30"/>
    <x v="6"/>
    <n v="850"/>
    <n v="12"/>
    <n v="10200"/>
    <n v="6"/>
    <n v="5100"/>
    <n v="6"/>
    <n v="5100"/>
    <n v="572"/>
    <x v="6"/>
    <x v="0"/>
  </r>
  <r>
    <d v="2015-10-09T15:41:37"/>
    <n v="30"/>
    <x v="6"/>
    <n v="940"/>
    <n v="12"/>
    <n v="11280"/>
    <n v="6"/>
    <n v="5640"/>
    <n v="6"/>
    <n v="5640"/>
    <n v="572"/>
    <x v="6"/>
    <x v="3"/>
  </r>
  <r>
    <d v="2015-08-09T08:14:52"/>
    <n v="30"/>
    <x v="6"/>
    <n v="950"/>
    <n v="12"/>
    <n v="11400"/>
    <n v="6"/>
    <n v="5700"/>
    <n v="6"/>
    <n v="5700"/>
    <n v="572"/>
    <x v="6"/>
    <x v="3"/>
  </r>
  <r>
    <d v="2015-07-28T22:01:19"/>
    <n v="30"/>
    <x v="6"/>
    <n v="970"/>
    <n v="12"/>
    <n v="11640"/>
    <n v="6"/>
    <n v="5820"/>
    <n v="6"/>
    <n v="5820"/>
    <n v="572"/>
    <x v="6"/>
    <x v="0"/>
  </r>
  <r>
    <d v="2015-12-09T22:56:01"/>
    <n v="30"/>
    <x v="6"/>
    <n v="120"/>
    <n v="12"/>
    <n v="1440"/>
    <n v="6"/>
    <n v="720"/>
    <n v="6"/>
    <n v="720"/>
    <n v="686"/>
    <x v="7"/>
    <x v="0"/>
  </r>
  <r>
    <d v="2015-06-04T17:46:19"/>
    <n v="30"/>
    <x v="6"/>
    <n v="480"/>
    <n v="12"/>
    <n v="5760"/>
    <n v="6"/>
    <n v="2880"/>
    <n v="6"/>
    <n v="2880"/>
    <n v="686"/>
    <x v="7"/>
    <x v="0"/>
  </r>
  <r>
    <d v="2015-04-17T19:46:04"/>
    <n v="30"/>
    <x v="6"/>
    <n v="610"/>
    <n v="12"/>
    <n v="7320"/>
    <n v="6"/>
    <n v="3660"/>
    <n v="6"/>
    <n v="3660"/>
    <n v="686"/>
    <x v="7"/>
    <x v="0"/>
  </r>
  <r>
    <d v="2015-04-27T12:06:40"/>
    <n v="30"/>
    <x v="6"/>
    <n v="950"/>
    <n v="12"/>
    <n v="11400"/>
    <n v="6"/>
    <n v="5700"/>
    <n v="6"/>
    <n v="5700"/>
    <n v="686"/>
    <x v="7"/>
    <x v="0"/>
  </r>
  <r>
    <d v="2015-05-14T03:32:22"/>
    <n v="30"/>
    <x v="6"/>
    <n v="530"/>
    <n v="12"/>
    <n v="6360"/>
    <n v="6"/>
    <n v="3180"/>
    <n v="6"/>
    <n v="3180"/>
    <n v="846"/>
    <x v="8"/>
    <x v="0"/>
  </r>
  <r>
    <d v="2015-10-31T03:23:56"/>
    <n v="30"/>
    <x v="6"/>
    <n v="650"/>
    <n v="12"/>
    <n v="7800"/>
    <n v="6"/>
    <n v="3900"/>
    <n v="6"/>
    <n v="3900"/>
    <n v="846"/>
    <x v="8"/>
    <x v="0"/>
  </r>
  <r>
    <d v="2015-12-09T20:40:49"/>
    <n v="30"/>
    <x v="6"/>
    <n v="650"/>
    <n v="12"/>
    <n v="7800"/>
    <n v="6"/>
    <n v="3900"/>
    <n v="6"/>
    <n v="3900"/>
    <n v="846"/>
    <x v="8"/>
    <x v="0"/>
  </r>
  <r>
    <d v="2015-09-10T06:03:23"/>
    <n v="30"/>
    <x v="6"/>
    <n v="740"/>
    <n v="12"/>
    <n v="8880"/>
    <n v="6"/>
    <n v="4440"/>
    <n v="6"/>
    <n v="4440"/>
    <n v="846"/>
    <x v="8"/>
    <x v="3"/>
  </r>
  <r>
    <d v="2015-03-06T01:41:23"/>
    <n v="30"/>
    <x v="6"/>
    <n v="744"/>
    <n v="12"/>
    <n v="8928"/>
    <n v="6"/>
    <n v="4464"/>
    <n v="6"/>
    <n v="4464"/>
    <n v="846"/>
    <x v="8"/>
    <x v="0"/>
  </r>
  <r>
    <d v="2015-12-25T14:42:09"/>
    <n v="30"/>
    <x v="6"/>
    <n v="790"/>
    <n v="12"/>
    <n v="9480"/>
    <n v="6"/>
    <n v="4740"/>
    <n v="6"/>
    <n v="4740"/>
    <n v="846"/>
    <x v="8"/>
    <x v="3"/>
  </r>
  <r>
    <d v="2015-03-06T01:41:23"/>
    <n v="30"/>
    <x v="6"/>
    <n v="890"/>
    <n v="12"/>
    <n v="10680"/>
    <n v="6"/>
    <n v="5340"/>
    <n v="6"/>
    <n v="5340"/>
    <n v="846"/>
    <x v="8"/>
    <x v="0"/>
  </r>
  <r>
    <d v="2015-01-29T12:57:01"/>
    <n v="31"/>
    <x v="7"/>
    <n v="50"/>
    <n v="17"/>
    <n v="850"/>
    <n v="12"/>
    <n v="600"/>
    <n v="5"/>
    <n v="250"/>
    <n v="7"/>
    <x v="0"/>
    <x v="1"/>
  </r>
  <r>
    <d v="2015-03-03T19:08:23"/>
    <n v="31"/>
    <x v="7"/>
    <n v="330"/>
    <n v="17"/>
    <n v="5610"/>
    <n v="12"/>
    <n v="3960"/>
    <n v="5"/>
    <n v="1650"/>
    <n v="7"/>
    <x v="0"/>
    <x v="0"/>
  </r>
  <r>
    <d v="2015-01-29T12:57:01"/>
    <n v="31"/>
    <x v="7"/>
    <n v="333"/>
    <n v="17"/>
    <n v="5661"/>
    <n v="12"/>
    <n v="3996"/>
    <n v="5"/>
    <n v="1665"/>
    <n v="7"/>
    <x v="0"/>
    <x v="1"/>
  </r>
  <r>
    <d v="2015-03-03T19:08:23"/>
    <n v="31"/>
    <x v="7"/>
    <n v="411"/>
    <n v="17"/>
    <n v="6987"/>
    <n v="12"/>
    <n v="4932"/>
    <n v="5"/>
    <n v="2055"/>
    <n v="7"/>
    <x v="0"/>
    <x v="0"/>
  </r>
  <r>
    <d v="2015-06-30T06:20:35"/>
    <n v="31"/>
    <x v="7"/>
    <n v="580"/>
    <n v="17"/>
    <n v="9860"/>
    <n v="12"/>
    <n v="6960"/>
    <n v="5"/>
    <n v="2900"/>
    <n v="7"/>
    <x v="0"/>
    <x v="1"/>
  </r>
  <r>
    <d v="2015-10-19T06:34:18"/>
    <n v="31"/>
    <x v="7"/>
    <n v="660"/>
    <n v="17"/>
    <n v="11220"/>
    <n v="12"/>
    <n v="7920"/>
    <n v="5"/>
    <n v="3300"/>
    <n v="7"/>
    <x v="0"/>
    <x v="1"/>
  </r>
  <r>
    <d v="2015-08-16T00:38:32"/>
    <n v="31"/>
    <x v="7"/>
    <n v="720"/>
    <n v="17"/>
    <n v="12240"/>
    <n v="12"/>
    <n v="8640"/>
    <n v="5"/>
    <n v="3600"/>
    <n v="7"/>
    <x v="0"/>
    <x v="1"/>
  </r>
  <r>
    <d v="2015-10-25T00:31:59"/>
    <n v="31"/>
    <x v="7"/>
    <n v="750"/>
    <n v="17"/>
    <n v="12750"/>
    <n v="12"/>
    <n v="9000"/>
    <n v="5"/>
    <n v="3750"/>
    <n v="7"/>
    <x v="0"/>
    <x v="0"/>
  </r>
  <r>
    <d v="2015-01-27T22:35:40"/>
    <n v="31"/>
    <x v="7"/>
    <n v="800"/>
    <n v="17"/>
    <n v="13600"/>
    <n v="12"/>
    <n v="9600"/>
    <n v="5"/>
    <n v="4000"/>
    <n v="7"/>
    <x v="0"/>
    <x v="0"/>
  </r>
  <r>
    <d v="2015-05-21T15:37:12"/>
    <n v="31"/>
    <x v="7"/>
    <n v="810"/>
    <n v="17"/>
    <n v="13770"/>
    <n v="12"/>
    <n v="9720"/>
    <n v="5"/>
    <n v="4050"/>
    <n v="7"/>
    <x v="0"/>
    <x v="0"/>
  </r>
  <r>
    <d v="2015-01-27T22:35:40"/>
    <n v="31"/>
    <x v="7"/>
    <n v="850"/>
    <n v="17"/>
    <n v="14450"/>
    <n v="12"/>
    <n v="10200"/>
    <n v="5"/>
    <n v="4250"/>
    <n v="7"/>
    <x v="0"/>
    <x v="0"/>
  </r>
  <r>
    <d v="2015-04-12T09:26:21"/>
    <n v="31"/>
    <x v="7"/>
    <n v="850"/>
    <n v="17"/>
    <n v="14450"/>
    <n v="12"/>
    <n v="10200"/>
    <n v="5"/>
    <n v="4250"/>
    <n v="7"/>
    <x v="0"/>
    <x v="1"/>
  </r>
  <r>
    <d v="2015-02-20T01:10:02"/>
    <n v="31"/>
    <x v="7"/>
    <n v="100"/>
    <n v="17"/>
    <n v="1700"/>
    <n v="12"/>
    <n v="1200"/>
    <n v="5"/>
    <n v="500"/>
    <n v="14"/>
    <x v="1"/>
    <x v="1"/>
  </r>
  <r>
    <d v="2015-02-20T01:10:02"/>
    <n v="31"/>
    <x v="7"/>
    <n v="200"/>
    <n v="17"/>
    <n v="3400"/>
    <n v="12"/>
    <n v="2400"/>
    <n v="5"/>
    <n v="1000"/>
    <n v="14"/>
    <x v="1"/>
    <x v="1"/>
  </r>
  <r>
    <d v="2015-02-20T01:10:02"/>
    <n v="31"/>
    <x v="7"/>
    <n v="310"/>
    <n v="17"/>
    <n v="5270"/>
    <n v="12"/>
    <n v="3720"/>
    <n v="5"/>
    <n v="1550"/>
    <n v="14"/>
    <x v="1"/>
    <x v="1"/>
  </r>
  <r>
    <d v="2015-05-30T05:43:18"/>
    <n v="31"/>
    <x v="7"/>
    <n v="330"/>
    <n v="17"/>
    <n v="5610"/>
    <n v="12"/>
    <n v="3960"/>
    <n v="5"/>
    <n v="1650"/>
    <n v="14"/>
    <x v="1"/>
    <x v="0"/>
  </r>
  <r>
    <d v="2015-10-31T03:23:56"/>
    <n v="31"/>
    <x v="7"/>
    <n v="600"/>
    <n v="17"/>
    <n v="10200"/>
    <n v="12"/>
    <n v="7200"/>
    <n v="5"/>
    <n v="3000"/>
    <n v="14"/>
    <x v="1"/>
    <x v="1"/>
  </r>
  <r>
    <d v="2015-07-14T03:09:21"/>
    <n v="31"/>
    <x v="7"/>
    <n v="650"/>
    <n v="17"/>
    <n v="11050"/>
    <n v="12"/>
    <n v="7800"/>
    <n v="5"/>
    <n v="3250"/>
    <n v="14"/>
    <x v="1"/>
    <x v="0"/>
  </r>
  <r>
    <d v="2015-10-20T12:38:40"/>
    <n v="31"/>
    <x v="7"/>
    <n v="860"/>
    <n v="17"/>
    <n v="14620"/>
    <n v="12"/>
    <n v="10320"/>
    <n v="5"/>
    <n v="4300"/>
    <n v="14"/>
    <x v="1"/>
    <x v="1"/>
  </r>
  <r>
    <d v="2015-10-31T03:23:56"/>
    <n v="31"/>
    <x v="7"/>
    <n v="50"/>
    <n v="17"/>
    <n v="850"/>
    <n v="12"/>
    <n v="600"/>
    <n v="5"/>
    <n v="250"/>
    <n v="23"/>
    <x v="2"/>
    <x v="1"/>
  </r>
  <r>
    <d v="2015-03-28T08:01:17"/>
    <n v="31"/>
    <x v="7"/>
    <n v="70"/>
    <n v="17"/>
    <n v="1190"/>
    <n v="12"/>
    <n v="840"/>
    <n v="5"/>
    <n v="350"/>
    <n v="23"/>
    <x v="2"/>
    <x v="1"/>
  </r>
  <r>
    <d v="2015-03-01T16:08:01"/>
    <n v="31"/>
    <x v="7"/>
    <n v="124"/>
    <n v="17"/>
    <n v="2108"/>
    <n v="12"/>
    <n v="1488"/>
    <n v="5"/>
    <n v="620"/>
    <n v="23"/>
    <x v="2"/>
    <x v="0"/>
  </r>
  <r>
    <d v="2015-02-06T12:33:06"/>
    <n v="31"/>
    <x v="7"/>
    <n v="154"/>
    <n v="17"/>
    <n v="2618"/>
    <n v="12"/>
    <n v="1848"/>
    <n v="5"/>
    <n v="770"/>
    <n v="23"/>
    <x v="2"/>
    <x v="1"/>
  </r>
  <r>
    <d v="2015-09-03T03:23:21"/>
    <n v="31"/>
    <x v="7"/>
    <n v="200"/>
    <n v="17"/>
    <n v="3400"/>
    <n v="12"/>
    <n v="2400"/>
    <n v="5"/>
    <n v="1000"/>
    <n v="23"/>
    <x v="2"/>
    <x v="1"/>
  </r>
  <r>
    <d v="2015-03-31T00:08:04"/>
    <n v="31"/>
    <x v="7"/>
    <n v="210"/>
    <n v="17"/>
    <n v="3570"/>
    <n v="12"/>
    <n v="2520"/>
    <n v="5"/>
    <n v="1050"/>
    <n v="23"/>
    <x v="2"/>
    <x v="0"/>
  </r>
  <r>
    <d v="2015-03-28T08:01:17"/>
    <n v="31"/>
    <x v="7"/>
    <n v="433"/>
    <n v="17"/>
    <n v="7361"/>
    <n v="12"/>
    <n v="5196"/>
    <n v="5"/>
    <n v="2165"/>
    <n v="23"/>
    <x v="2"/>
    <x v="1"/>
  </r>
  <r>
    <d v="2015-02-06T12:33:06"/>
    <n v="31"/>
    <x v="7"/>
    <n v="590"/>
    <n v="17"/>
    <n v="10030"/>
    <n v="12"/>
    <n v="7080"/>
    <n v="5"/>
    <n v="2950"/>
    <n v="23"/>
    <x v="2"/>
    <x v="1"/>
  </r>
  <r>
    <d v="2015-05-29T17:30:10"/>
    <n v="31"/>
    <x v="7"/>
    <n v="10"/>
    <n v="17"/>
    <n v="170"/>
    <n v="12"/>
    <n v="120"/>
    <n v="5"/>
    <n v="50"/>
    <n v="95"/>
    <x v="3"/>
    <x v="1"/>
  </r>
  <r>
    <d v="2015-05-21T13:10:34"/>
    <n v="31"/>
    <x v="7"/>
    <n v="150"/>
    <n v="17"/>
    <n v="2550"/>
    <n v="12"/>
    <n v="1800"/>
    <n v="5"/>
    <n v="750"/>
    <n v="95"/>
    <x v="3"/>
    <x v="1"/>
  </r>
  <r>
    <d v="2015-06-07T22:31:48"/>
    <n v="31"/>
    <x v="7"/>
    <n v="390"/>
    <n v="17"/>
    <n v="6630"/>
    <n v="12"/>
    <n v="4680"/>
    <n v="5"/>
    <n v="1950"/>
    <n v="95"/>
    <x v="3"/>
    <x v="1"/>
  </r>
  <r>
    <d v="2015-06-15T01:13:53"/>
    <n v="31"/>
    <x v="7"/>
    <n v="550"/>
    <n v="17"/>
    <n v="9350"/>
    <n v="12"/>
    <n v="6600"/>
    <n v="5"/>
    <n v="2750"/>
    <n v="95"/>
    <x v="3"/>
    <x v="1"/>
  </r>
  <r>
    <d v="2015-10-18T06:36:41"/>
    <n v="31"/>
    <x v="7"/>
    <n v="720"/>
    <n v="17"/>
    <n v="12240"/>
    <n v="12"/>
    <n v="8640"/>
    <n v="5"/>
    <n v="3600"/>
    <n v="95"/>
    <x v="3"/>
    <x v="3"/>
  </r>
  <r>
    <d v="2015-03-20T08:01:30"/>
    <n v="31"/>
    <x v="7"/>
    <n v="850"/>
    <n v="17"/>
    <n v="14450"/>
    <n v="12"/>
    <n v="10200"/>
    <n v="5"/>
    <n v="4250"/>
    <n v="95"/>
    <x v="3"/>
    <x v="0"/>
  </r>
  <r>
    <d v="2015-05-19T07:27:10"/>
    <n v="31"/>
    <x v="7"/>
    <n v="880"/>
    <n v="17"/>
    <n v="14960"/>
    <n v="12"/>
    <n v="10560"/>
    <n v="5"/>
    <n v="4400"/>
    <n v="95"/>
    <x v="3"/>
    <x v="0"/>
  </r>
  <r>
    <d v="2015-03-20T08:01:30"/>
    <n v="31"/>
    <x v="7"/>
    <n v="885"/>
    <n v="17"/>
    <n v="15045"/>
    <n v="12"/>
    <n v="10620"/>
    <n v="5"/>
    <n v="4425"/>
    <n v="95"/>
    <x v="3"/>
    <x v="0"/>
  </r>
  <r>
    <d v="2015-02-24T19:19:03"/>
    <n v="31"/>
    <x v="7"/>
    <n v="890"/>
    <n v="17"/>
    <n v="15130"/>
    <n v="12"/>
    <n v="10680"/>
    <n v="5"/>
    <n v="4450"/>
    <n v="95"/>
    <x v="3"/>
    <x v="1"/>
  </r>
  <r>
    <d v="2015-06-27T10:09:35"/>
    <n v="31"/>
    <x v="7"/>
    <n v="30"/>
    <n v="17"/>
    <n v="510"/>
    <n v="12"/>
    <n v="360"/>
    <n v="5"/>
    <n v="150"/>
    <n v="233"/>
    <x v="4"/>
    <x v="1"/>
  </r>
  <r>
    <d v="2015-09-16T12:29:02"/>
    <n v="31"/>
    <x v="7"/>
    <n v="970"/>
    <n v="17"/>
    <n v="16490"/>
    <n v="12"/>
    <n v="11640"/>
    <n v="5"/>
    <n v="4850"/>
    <n v="233"/>
    <x v="4"/>
    <x v="1"/>
  </r>
  <r>
    <d v="2015-12-02T02:52:17"/>
    <n v="31"/>
    <x v="7"/>
    <n v="40"/>
    <n v="17"/>
    <n v="680"/>
    <n v="12"/>
    <n v="480"/>
    <n v="5"/>
    <n v="200"/>
    <n v="315"/>
    <x v="9"/>
    <x v="1"/>
  </r>
  <r>
    <d v="2015-10-31T03:23:56"/>
    <n v="31"/>
    <x v="7"/>
    <n v="40"/>
    <n v="17"/>
    <n v="680"/>
    <n v="12"/>
    <n v="480"/>
    <n v="5"/>
    <n v="200"/>
    <n v="315"/>
    <x v="9"/>
    <x v="3"/>
  </r>
  <r>
    <d v="2015-12-23T21:49:25"/>
    <n v="31"/>
    <x v="7"/>
    <n v="420"/>
    <n v="17"/>
    <n v="7140"/>
    <n v="12"/>
    <n v="5040"/>
    <n v="5"/>
    <n v="2100"/>
    <n v="315"/>
    <x v="9"/>
    <x v="0"/>
  </r>
  <r>
    <d v="2015-08-31T08:33:26"/>
    <n v="31"/>
    <x v="7"/>
    <n v="20"/>
    <n v="17"/>
    <n v="340"/>
    <n v="12"/>
    <n v="240"/>
    <n v="5"/>
    <n v="100"/>
    <n v="557"/>
    <x v="5"/>
    <x v="0"/>
  </r>
  <r>
    <d v="2015-03-13T07:31:32"/>
    <n v="31"/>
    <x v="7"/>
    <n v="45"/>
    <n v="17"/>
    <n v="765"/>
    <n v="12"/>
    <n v="540"/>
    <n v="5"/>
    <n v="225"/>
    <n v="557"/>
    <x v="5"/>
    <x v="1"/>
  </r>
  <r>
    <d v="2015-02-13T19:06:16"/>
    <n v="31"/>
    <x v="7"/>
    <n v="123"/>
    <n v="17"/>
    <n v="2091"/>
    <n v="12"/>
    <n v="1476"/>
    <n v="5"/>
    <n v="615"/>
    <n v="557"/>
    <x v="5"/>
    <x v="1"/>
  </r>
  <r>
    <d v="2015-02-13T19:06:16"/>
    <n v="31"/>
    <x v="7"/>
    <n v="440"/>
    <n v="17"/>
    <n v="7480"/>
    <n v="12"/>
    <n v="5280"/>
    <n v="5"/>
    <n v="2200"/>
    <n v="557"/>
    <x v="5"/>
    <x v="1"/>
  </r>
  <r>
    <d v="2015-04-24T00:47:53"/>
    <n v="31"/>
    <x v="7"/>
    <n v="450"/>
    <n v="17"/>
    <n v="7650"/>
    <n v="12"/>
    <n v="5400"/>
    <n v="5"/>
    <n v="2250"/>
    <n v="557"/>
    <x v="5"/>
    <x v="3"/>
  </r>
  <r>
    <d v="2015-03-13T07:31:32"/>
    <n v="31"/>
    <x v="7"/>
    <n v="710"/>
    <n v="17"/>
    <n v="12070"/>
    <n v="12"/>
    <n v="8520"/>
    <n v="5"/>
    <n v="3550"/>
    <n v="557"/>
    <x v="5"/>
    <x v="1"/>
  </r>
  <r>
    <d v="2015-05-29T12:15:04"/>
    <n v="31"/>
    <x v="7"/>
    <n v="920"/>
    <n v="17"/>
    <n v="15640"/>
    <n v="12"/>
    <n v="11040"/>
    <n v="5"/>
    <n v="4600"/>
    <n v="557"/>
    <x v="5"/>
    <x v="1"/>
  </r>
  <r>
    <d v="2015-02-21T03:51:44"/>
    <n v="31"/>
    <x v="7"/>
    <n v="100"/>
    <n v="17"/>
    <n v="1700"/>
    <n v="12"/>
    <n v="1200"/>
    <n v="5"/>
    <n v="500"/>
    <n v="572"/>
    <x v="6"/>
    <x v="0"/>
  </r>
  <r>
    <d v="2015-09-30T18:01:41"/>
    <n v="31"/>
    <x v="7"/>
    <n v="250"/>
    <n v="17"/>
    <n v="4250"/>
    <n v="12"/>
    <n v="3000"/>
    <n v="5"/>
    <n v="1250"/>
    <n v="572"/>
    <x v="6"/>
    <x v="0"/>
  </r>
  <r>
    <d v="2015-07-30T16:07:08"/>
    <n v="31"/>
    <x v="7"/>
    <n v="300"/>
    <n v="17"/>
    <n v="5100"/>
    <n v="12"/>
    <n v="3600"/>
    <n v="5"/>
    <n v="1500"/>
    <n v="572"/>
    <x v="6"/>
    <x v="1"/>
  </r>
  <r>
    <d v="2015-05-14T16:30:10"/>
    <n v="31"/>
    <x v="7"/>
    <n v="600"/>
    <n v="17"/>
    <n v="10200"/>
    <n v="12"/>
    <n v="7200"/>
    <n v="5"/>
    <n v="3000"/>
    <n v="572"/>
    <x v="6"/>
    <x v="1"/>
  </r>
  <r>
    <d v="2015-03-28T20:36:21"/>
    <n v="31"/>
    <x v="7"/>
    <n v="611"/>
    <n v="17"/>
    <n v="10387"/>
    <n v="12"/>
    <n v="7332"/>
    <n v="5"/>
    <n v="3055"/>
    <n v="572"/>
    <x v="6"/>
    <x v="3"/>
  </r>
  <r>
    <d v="2015-02-21T03:51:44"/>
    <n v="31"/>
    <x v="7"/>
    <n v="620"/>
    <n v="17"/>
    <n v="10540"/>
    <n v="12"/>
    <n v="7440"/>
    <n v="5"/>
    <n v="3100"/>
    <n v="572"/>
    <x v="6"/>
    <x v="0"/>
  </r>
  <r>
    <d v="2015-10-27T16:55:02"/>
    <n v="31"/>
    <x v="7"/>
    <n v="650"/>
    <n v="17"/>
    <n v="11050"/>
    <n v="12"/>
    <n v="7800"/>
    <n v="5"/>
    <n v="3250"/>
    <n v="572"/>
    <x v="6"/>
    <x v="1"/>
  </r>
  <r>
    <d v="2015-10-02T01:09:02"/>
    <n v="31"/>
    <x v="7"/>
    <n v="780"/>
    <n v="17"/>
    <n v="13260"/>
    <n v="12"/>
    <n v="9360"/>
    <n v="5"/>
    <n v="3900"/>
    <n v="572"/>
    <x v="6"/>
    <x v="1"/>
  </r>
  <r>
    <d v="2015-07-19T02:18:33"/>
    <n v="31"/>
    <x v="7"/>
    <n v="810"/>
    <n v="17"/>
    <n v="13770"/>
    <n v="12"/>
    <n v="9720"/>
    <n v="5"/>
    <n v="4050"/>
    <n v="572"/>
    <x v="6"/>
    <x v="1"/>
  </r>
  <r>
    <d v="2015-03-28T20:36:21"/>
    <n v="31"/>
    <x v="7"/>
    <n v="920"/>
    <n v="17"/>
    <n v="15640"/>
    <n v="12"/>
    <n v="11040"/>
    <n v="5"/>
    <n v="4600"/>
    <n v="572"/>
    <x v="6"/>
    <x v="3"/>
  </r>
  <r>
    <d v="2015-10-31T03:23:56"/>
    <n v="31"/>
    <x v="7"/>
    <n v="920"/>
    <n v="17"/>
    <n v="15640"/>
    <n v="12"/>
    <n v="11040"/>
    <n v="5"/>
    <n v="4600"/>
    <n v="572"/>
    <x v="6"/>
    <x v="3"/>
  </r>
  <r>
    <d v="2015-12-09T10:55:44"/>
    <n v="31"/>
    <x v="7"/>
    <n v="960"/>
    <n v="17"/>
    <n v="16320"/>
    <n v="12"/>
    <n v="11520"/>
    <n v="5"/>
    <n v="4800"/>
    <n v="572"/>
    <x v="6"/>
    <x v="3"/>
  </r>
  <r>
    <d v="2016-01-02T03:09:54"/>
    <n v="31"/>
    <x v="7"/>
    <n v="310"/>
    <n v="17"/>
    <n v="5270"/>
    <n v="12"/>
    <n v="3720"/>
    <n v="5"/>
    <n v="1550"/>
    <n v="686"/>
    <x v="7"/>
    <x v="0"/>
  </r>
  <r>
    <d v="2016-01-21T12:22:08"/>
    <n v="31"/>
    <x v="7"/>
    <n v="310"/>
    <n v="17"/>
    <n v="5270"/>
    <n v="12"/>
    <n v="3720"/>
    <n v="5"/>
    <n v="1550"/>
    <n v="686"/>
    <x v="7"/>
    <x v="0"/>
  </r>
  <r>
    <d v="2015-06-15T20:35:25"/>
    <n v="31"/>
    <x v="7"/>
    <n v="390"/>
    <n v="17"/>
    <n v="6630"/>
    <n v="12"/>
    <n v="4680"/>
    <n v="5"/>
    <n v="1950"/>
    <n v="686"/>
    <x v="7"/>
    <x v="1"/>
  </r>
  <r>
    <d v="2015-10-09T18:16:31"/>
    <n v="31"/>
    <x v="7"/>
    <n v="570"/>
    <n v="17"/>
    <n v="9690"/>
    <n v="12"/>
    <n v="6840"/>
    <n v="5"/>
    <n v="2850"/>
    <n v="686"/>
    <x v="7"/>
    <x v="1"/>
  </r>
  <r>
    <d v="2015-10-14T00:48:41"/>
    <n v="31"/>
    <x v="7"/>
    <n v="70"/>
    <n v="17"/>
    <n v="1190"/>
    <n v="12"/>
    <n v="840"/>
    <n v="5"/>
    <n v="350"/>
    <n v="846"/>
    <x v="8"/>
    <x v="3"/>
  </r>
  <r>
    <d v="2015-01-21T03:47:37"/>
    <n v="31"/>
    <x v="7"/>
    <n v="100"/>
    <n v="17"/>
    <n v="1700"/>
    <n v="12"/>
    <n v="1200"/>
    <n v="5"/>
    <n v="500"/>
    <n v="846"/>
    <x v="8"/>
    <x v="1"/>
  </r>
  <r>
    <d v="2015-04-07T04:08:09"/>
    <n v="31"/>
    <x v="7"/>
    <n v="150"/>
    <n v="17"/>
    <n v="2550"/>
    <n v="12"/>
    <n v="1800"/>
    <n v="5"/>
    <n v="750"/>
    <n v="846"/>
    <x v="8"/>
    <x v="3"/>
  </r>
  <r>
    <d v="2015-04-23T09:10:54"/>
    <n v="31"/>
    <x v="7"/>
    <n v="280"/>
    <n v="17"/>
    <n v="4760"/>
    <n v="12"/>
    <n v="3360"/>
    <n v="5"/>
    <n v="1400"/>
    <n v="846"/>
    <x v="8"/>
    <x v="1"/>
  </r>
  <r>
    <d v="2015-01-21T03:47:37"/>
    <n v="31"/>
    <x v="7"/>
    <n v="290"/>
    <n v="17"/>
    <n v="4930"/>
    <n v="12"/>
    <n v="3480"/>
    <n v="5"/>
    <n v="1450"/>
    <n v="846"/>
    <x v="8"/>
    <x v="1"/>
  </r>
  <r>
    <d v="2015-05-20T01:17:59"/>
    <n v="31"/>
    <x v="7"/>
    <n v="570"/>
    <n v="17"/>
    <n v="9690"/>
    <n v="12"/>
    <n v="6840"/>
    <n v="5"/>
    <n v="2850"/>
    <n v="846"/>
    <x v="8"/>
    <x v="0"/>
  </r>
  <r>
    <d v="2015-09-19T13:30:34"/>
    <n v="31"/>
    <x v="7"/>
    <n v="790"/>
    <n v="17"/>
    <n v="13430"/>
    <n v="12"/>
    <n v="9480"/>
    <n v="5"/>
    <n v="3950"/>
    <n v="846"/>
    <x v="8"/>
    <x v="0"/>
  </r>
  <r>
    <d v="2015-10-31T03:23:56"/>
    <n v="31"/>
    <x v="7"/>
    <n v="930"/>
    <n v="17"/>
    <n v="15810"/>
    <n v="12"/>
    <n v="11160"/>
    <n v="5"/>
    <n v="4650"/>
    <n v="846"/>
    <x v="8"/>
    <x v="1"/>
  </r>
  <r>
    <d v="2016-01-28T08:01:17"/>
    <n v="34"/>
    <x v="8"/>
    <n v="190"/>
    <n v="35"/>
    <n v="6650"/>
    <n v="20"/>
    <n v="3800"/>
    <n v="15"/>
    <n v="2850"/>
    <n v="7"/>
    <x v="0"/>
    <x v="1"/>
  </r>
  <r>
    <d v="2015-03-23T03:12:45"/>
    <n v="34"/>
    <x v="8"/>
    <n v="300"/>
    <n v="35"/>
    <n v="10500"/>
    <n v="20"/>
    <n v="6000"/>
    <n v="15"/>
    <n v="4500"/>
    <n v="7"/>
    <x v="0"/>
    <x v="0"/>
  </r>
  <r>
    <d v="2015-03-15T08:34:38"/>
    <n v="34"/>
    <x v="8"/>
    <n v="400"/>
    <n v="35"/>
    <n v="14000"/>
    <n v="20"/>
    <n v="8000"/>
    <n v="15"/>
    <n v="6000"/>
    <n v="14"/>
    <x v="1"/>
    <x v="1"/>
  </r>
  <r>
    <d v="2015-02-19T09:24:38"/>
    <n v="34"/>
    <x v="8"/>
    <n v="456"/>
    <n v="35"/>
    <n v="15960"/>
    <n v="20"/>
    <n v="9120"/>
    <n v="15"/>
    <n v="6840"/>
    <n v="14"/>
    <x v="1"/>
    <x v="0"/>
  </r>
  <r>
    <d v="2015-10-28T08:01:17"/>
    <n v="34"/>
    <x v="8"/>
    <n v="500"/>
    <n v="35"/>
    <n v="17500"/>
    <n v="20"/>
    <n v="10000"/>
    <n v="15"/>
    <n v="7500"/>
    <n v="14"/>
    <x v="1"/>
    <x v="0"/>
  </r>
  <r>
    <d v="2015-10-28T08:01:17"/>
    <n v="34"/>
    <x v="8"/>
    <n v="200"/>
    <n v="35"/>
    <n v="7000"/>
    <n v="20"/>
    <n v="4000"/>
    <n v="15"/>
    <n v="3000"/>
    <n v="23"/>
    <x v="2"/>
    <x v="1"/>
  </r>
  <r>
    <d v="2015-08-15T06:09:06"/>
    <n v="34"/>
    <x v="8"/>
    <n v="320"/>
    <n v="35"/>
    <n v="11200"/>
    <n v="20"/>
    <n v="6400"/>
    <n v="15"/>
    <n v="4800"/>
    <n v="23"/>
    <x v="2"/>
    <x v="1"/>
  </r>
  <r>
    <d v="2015-04-17T21:59:24"/>
    <n v="34"/>
    <x v="8"/>
    <n v="190"/>
    <n v="35"/>
    <n v="6650"/>
    <n v="20"/>
    <n v="3800"/>
    <n v="15"/>
    <n v="2850"/>
    <n v="95"/>
    <x v="3"/>
    <x v="0"/>
  </r>
  <r>
    <d v="2015-10-28T08:01:17"/>
    <n v="34"/>
    <x v="8"/>
    <n v="190"/>
    <n v="35"/>
    <n v="6650"/>
    <n v="20"/>
    <n v="3800"/>
    <n v="15"/>
    <n v="2850"/>
    <n v="95"/>
    <x v="3"/>
    <x v="0"/>
  </r>
  <r>
    <d v="2015-10-28T08:01:17"/>
    <n v="34"/>
    <x v="8"/>
    <n v="300"/>
    <n v="35"/>
    <n v="10500"/>
    <n v="20"/>
    <n v="6000"/>
    <n v="15"/>
    <n v="4500"/>
    <n v="95"/>
    <x v="3"/>
    <x v="3"/>
  </r>
  <r>
    <d v="2015-04-17T22:15:21"/>
    <n v="34"/>
    <x v="8"/>
    <n v="320"/>
    <n v="35"/>
    <n v="11200"/>
    <n v="20"/>
    <n v="6400"/>
    <n v="15"/>
    <n v="4800"/>
    <n v="95"/>
    <x v="3"/>
    <x v="0"/>
  </r>
  <r>
    <d v="2015-10-28T08:01:17"/>
    <n v="34"/>
    <x v="8"/>
    <n v="400"/>
    <n v="35"/>
    <n v="14000"/>
    <n v="20"/>
    <n v="8000"/>
    <n v="15"/>
    <n v="6000"/>
    <n v="95"/>
    <x v="3"/>
    <x v="0"/>
  </r>
  <r>
    <d v="2015-03-22T00:41:02"/>
    <n v="34"/>
    <x v="8"/>
    <n v="400"/>
    <n v="35"/>
    <n v="14000"/>
    <n v="20"/>
    <n v="8000"/>
    <n v="15"/>
    <n v="6000"/>
    <n v="95"/>
    <x v="3"/>
    <x v="1"/>
  </r>
  <r>
    <d v="2015-02-18T05:07:14"/>
    <n v="34"/>
    <x v="8"/>
    <n v="500"/>
    <n v="35"/>
    <n v="17500"/>
    <n v="20"/>
    <n v="10000"/>
    <n v="15"/>
    <n v="7500"/>
    <n v="95"/>
    <x v="3"/>
    <x v="0"/>
  </r>
  <r>
    <d v="2015-03-10T21:17:14"/>
    <n v="34"/>
    <x v="8"/>
    <n v="200"/>
    <n v="35"/>
    <n v="7000"/>
    <n v="20"/>
    <n v="4000"/>
    <n v="15"/>
    <n v="3000"/>
    <n v="450"/>
    <x v="10"/>
    <x v="2"/>
  </r>
  <r>
    <d v="2015-03-14T07:24:37"/>
    <n v="34"/>
    <x v="8"/>
    <n v="200"/>
    <n v="35"/>
    <n v="7000"/>
    <n v="20"/>
    <n v="4000"/>
    <n v="15"/>
    <n v="3000"/>
    <n v="450"/>
    <x v="10"/>
    <x v="2"/>
  </r>
  <r>
    <d v="2015-03-10T15:25:28"/>
    <n v="34"/>
    <x v="8"/>
    <n v="300"/>
    <n v="35"/>
    <n v="10500"/>
    <n v="20"/>
    <n v="6000"/>
    <n v="15"/>
    <n v="4500"/>
    <n v="450"/>
    <x v="10"/>
    <x v="2"/>
  </r>
  <r>
    <d v="2015-03-12T19:07:28"/>
    <n v="34"/>
    <x v="8"/>
    <n v="300"/>
    <n v="35"/>
    <n v="10500"/>
    <n v="20"/>
    <n v="6000"/>
    <n v="15"/>
    <n v="4500"/>
    <n v="450"/>
    <x v="10"/>
    <x v="2"/>
  </r>
  <r>
    <d v="2015-03-15T03:52:09"/>
    <n v="34"/>
    <x v="8"/>
    <n v="300"/>
    <n v="35"/>
    <n v="10500"/>
    <n v="20"/>
    <n v="6000"/>
    <n v="15"/>
    <n v="4500"/>
    <n v="450"/>
    <x v="10"/>
    <x v="2"/>
  </r>
  <r>
    <d v="2015-07-13T07:31:32"/>
    <n v="34"/>
    <x v="8"/>
    <n v="300"/>
    <n v="35"/>
    <n v="10500"/>
    <n v="20"/>
    <n v="6000"/>
    <n v="15"/>
    <n v="4500"/>
    <n v="450"/>
    <x v="10"/>
    <x v="2"/>
  </r>
  <r>
    <d v="2015-05-13T17:39:44"/>
    <n v="34"/>
    <x v="8"/>
    <n v="400"/>
    <n v="35"/>
    <n v="14000"/>
    <n v="20"/>
    <n v="8000"/>
    <n v="15"/>
    <n v="6000"/>
    <n v="450"/>
    <x v="10"/>
    <x v="2"/>
  </r>
  <r>
    <d v="2015-06-15T17:56:44"/>
    <n v="34"/>
    <x v="8"/>
    <n v="400"/>
    <n v="35"/>
    <n v="14000"/>
    <n v="20"/>
    <n v="8000"/>
    <n v="15"/>
    <n v="6000"/>
    <n v="450"/>
    <x v="10"/>
    <x v="2"/>
  </r>
  <r>
    <d v="2015-02-19T12:52:26"/>
    <n v="34"/>
    <x v="8"/>
    <n v="800"/>
    <n v="35"/>
    <n v="28000"/>
    <n v="20"/>
    <n v="16000"/>
    <n v="15"/>
    <n v="12000"/>
    <n v="557"/>
    <x v="5"/>
    <x v="0"/>
  </r>
  <r>
    <d v="2015-10-24T14:21:33"/>
    <n v="34"/>
    <x v="8"/>
    <n v="190"/>
    <n v="35"/>
    <n v="6650"/>
    <n v="20"/>
    <n v="3800"/>
    <n v="15"/>
    <n v="2850"/>
    <n v="572"/>
    <x v="6"/>
    <x v="0"/>
  </r>
  <r>
    <d v="2015-03-16T21:17:28"/>
    <n v="34"/>
    <x v="8"/>
    <n v="190"/>
    <n v="35"/>
    <n v="6650"/>
    <n v="20"/>
    <n v="3800"/>
    <n v="15"/>
    <n v="2850"/>
    <n v="572"/>
    <x v="6"/>
    <x v="3"/>
  </r>
  <r>
    <d v="2015-03-27T02:28:18"/>
    <n v="34"/>
    <x v="8"/>
    <n v="190"/>
    <n v="35"/>
    <n v="6650"/>
    <n v="20"/>
    <n v="3800"/>
    <n v="15"/>
    <n v="2850"/>
    <n v="572"/>
    <x v="6"/>
    <x v="3"/>
  </r>
  <r>
    <d v="2015-09-15T08:34:38"/>
    <n v="34"/>
    <x v="8"/>
    <n v="300"/>
    <n v="35"/>
    <n v="10500"/>
    <n v="20"/>
    <n v="6000"/>
    <n v="15"/>
    <n v="4500"/>
    <n v="572"/>
    <x v="6"/>
    <x v="3"/>
  </r>
  <r>
    <d v="2015-05-19T22:19:13"/>
    <n v="34"/>
    <x v="8"/>
    <n v="200"/>
    <n v="35"/>
    <n v="7000"/>
    <n v="20"/>
    <n v="4000"/>
    <n v="15"/>
    <n v="3000"/>
    <n v="686"/>
    <x v="7"/>
    <x v="1"/>
  </r>
  <r>
    <d v="2015-03-20T08:01:30"/>
    <n v="34"/>
    <x v="8"/>
    <n v="320"/>
    <n v="35"/>
    <n v="11200"/>
    <n v="20"/>
    <n v="6400"/>
    <n v="15"/>
    <n v="4800"/>
    <n v="686"/>
    <x v="7"/>
    <x v="0"/>
  </r>
  <r>
    <d v="2015-03-17T22:15:21"/>
    <n v="34"/>
    <x v="8"/>
    <n v="42"/>
    <n v="35"/>
    <n v="1470"/>
    <n v="20"/>
    <n v="840"/>
    <n v="15"/>
    <n v="630"/>
    <n v="846"/>
    <x v="8"/>
    <x v="0"/>
  </r>
  <r>
    <d v="2015-02-28T03:21:32"/>
    <n v="39"/>
    <x v="9"/>
    <n v="40"/>
    <n v="28"/>
    <n v="1120"/>
    <n v="27"/>
    <n v="1080"/>
    <n v="1"/>
    <n v="40"/>
    <n v="7"/>
    <x v="0"/>
    <x v="1"/>
  </r>
  <r>
    <d v="2015-10-28T03:17:44"/>
    <n v="39"/>
    <x v="9"/>
    <n v="500"/>
    <n v="28"/>
    <n v="14000"/>
    <n v="27"/>
    <n v="13500"/>
    <n v="1"/>
    <n v="500"/>
    <n v="7"/>
    <x v="0"/>
    <x v="1"/>
  </r>
  <r>
    <d v="2015-02-28T03:21:32"/>
    <n v="39"/>
    <x v="9"/>
    <n v="670"/>
    <n v="28"/>
    <n v="18760"/>
    <n v="27"/>
    <n v="18090"/>
    <n v="1"/>
    <n v="670"/>
    <n v="7"/>
    <x v="0"/>
    <x v="1"/>
  </r>
  <r>
    <d v="2015-03-03T10:55:03"/>
    <n v="39"/>
    <x v="9"/>
    <n v="20"/>
    <n v="28"/>
    <n v="560"/>
    <n v="27"/>
    <n v="540"/>
    <n v="1"/>
    <n v="20"/>
    <n v="14"/>
    <x v="1"/>
    <x v="1"/>
  </r>
  <r>
    <d v="2015-12-27T21:06:02"/>
    <n v="39"/>
    <x v="9"/>
    <n v="430"/>
    <n v="28"/>
    <n v="12040"/>
    <n v="27"/>
    <n v="11610"/>
    <n v="1"/>
    <n v="430"/>
    <n v="14"/>
    <x v="1"/>
    <x v="1"/>
  </r>
  <r>
    <d v="2015-03-03T10:55:03"/>
    <n v="39"/>
    <x v="9"/>
    <n v="480"/>
    <n v="28"/>
    <n v="13440"/>
    <n v="27"/>
    <n v="12960"/>
    <n v="1"/>
    <n v="480"/>
    <n v="14"/>
    <x v="1"/>
    <x v="1"/>
  </r>
  <r>
    <d v="2015-09-20T09:53:48"/>
    <n v="39"/>
    <x v="9"/>
    <n v="240"/>
    <n v="28"/>
    <n v="6720"/>
    <n v="27"/>
    <n v="6480"/>
    <n v="1"/>
    <n v="240"/>
    <n v="23"/>
    <x v="2"/>
    <x v="1"/>
  </r>
  <r>
    <d v="2015-07-15T10:47:45"/>
    <n v="39"/>
    <x v="9"/>
    <n v="770"/>
    <n v="28"/>
    <n v="21560"/>
    <n v="27"/>
    <n v="20790"/>
    <n v="1"/>
    <n v="770"/>
    <n v="23"/>
    <x v="2"/>
    <x v="1"/>
  </r>
  <r>
    <d v="2015-09-15T05:46:58"/>
    <n v="39"/>
    <x v="9"/>
    <n v="340"/>
    <n v="28"/>
    <n v="9520"/>
    <n v="27"/>
    <n v="9180"/>
    <n v="1"/>
    <n v="340"/>
    <n v="95"/>
    <x v="3"/>
    <x v="0"/>
  </r>
  <r>
    <d v="2015-05-05T21:54:04"/>
    <n v="39"/>
    <x v="9"/>
    <n v="510"/>
    <n v="28"/>
    <n v="14280"/>
    <n v="27"/>
    <n v="13770"/>
    <n v="1"/>
    <n v="510"/>
    <n v="95"/>
    <x v="3"/>
    <x v="0"/>
  </r>
  <r>
    <d v="2015-03-14T07:24:37"/>
    <n v="39"/>
    <x v="9"/>
    <n v="789"/>
    <n v="28"/>
    <n v="22092"/>
    <n v="27"/>
    <n v="21303"/>
    <n v="1"/>
    <n v="789"/>
    <n v="95"/>
    <x v="3"/>
    <x v="0"/>
  </r>
  <r>
    <d v="2015-03-14T07:24:37"/>
    <n v="39"/>
    <x v="9"/>
    <n v="950"/>
    <n v="28"/>
    <n v="26600"/>
    <n v="27"/>
    <n v="25650"/>
    <n v="1"/>
    <n v="950"/>
    <n v="95"/>
    <x v="3"/>
    <x v="0"/>
  </r>
  <r>
    <d v="2015-12-17T15:27:35"/>
    <n v="39"/>
    <x v="9"/>
    <n v="980"/>
    <n v="28"/>
    <n v="27440"/>
    <n v="27"/>
    <n v="26460"/>
    <n v="1"/>
    <n v="980"/>
    <n v="95"/>
    <x v="3"/>
    <x v="0"/>
  </r>
  <r>
    <d v="2015-10-25T00:31:59"/>
    <n v="39"/>
    <x v="9"/>
    <n v="580"/>
    <n v="28"/>
    <n v="16240"/>
    <n v="27"/>
    <n v="15660"/>
    <n v="1"/>
    <n v="580"/>
    <n v="233"/>
    <x v="4"/>
    <x v="1"/>
  </r>
  <r>
    <d v="2015-01-10T10:50:57"/>
    <n v="39"/>
    <x v="9"/>
    <n v="325"/>
    <n v="28"/>
    <n v="9100"/>
    <n v="27"/>
    <n v="8775"/>
    <n v="1"/>
    <n v="325"/>
    <n v="315"/>
    <x v="9"/>
    <x v="0"/>
  </r>
  <r>
    <d v="2015-01-10T10:50:57"/>
    <n v="39"/>
    <x v="9"/>
    <n v="400"/>
    <n v="28"/>
    <n v="11200"/>
    <n v="27"/>
    <n v="10800"/>
    <n v="1"/>
    <n v="400"/>
    <n v="315"/>
    <x v="9"/>
    <x v="0"/>
  </r>
  <r>
    <d v="2015-02-26T15:53:28"/>
    <n v="39"/>
    <x v="9"/>
    <n v="60"/>
    <n v="28"/>
    <n v="1680"/>
    <n v="27"/>
    <n v="1620"/>
    <n v="1"/>
    <n v="60"/>
    <n v="557"/>
    <x v="5"/>
    <x v="0"/>
  </r>
  <r>
    <d v="2015-05-27T01:57:01"/>
    <n v="39"/>
    <x v="9"/>
    <n v="290"/>
    <n v="28"/>
    <n v="8120"/>
    <n v="27"/>
    <n v="7830"/>
    <n v="1"/>
    <n v="290"/>
    <n v="557"/>
    <x v="5"/>
    <x v="0"/>
  </r>
  <r>
    <d v="2015-02-26T15:53:28"/>
    <n v="39"/>
    <x v="9"/>
    <n v="560"/>
    <n v="28"/>
    <n v="15680"/>
    <n v="27"/>
    <n v="15120"/>
    <n v="1"/>
    <n v="560"/>
    <n v="557"/>
    <x v="5"/>
    <x v="0"/>
  </r>
  <r>
    <d v="2015-05-27T18:51:10"/>
    <n v="39"/>
    <x v="9"/>
    <n v="600"/>
    <n v="28"/>
    <n v="16800"/>
    <n v="27"/>
    <n v="16200"/>
    <n v="1"/>
    <n v="600"/>
    <n v="557"/>
    <x v="5"/>
    <x v="0"/>
  </r>
  <r>
    <d v="2015-03-10T04:09:20"/>
    <n v="39"/>
    <x v="9"/>
    <n v="30"/>
    <n v="28"/>
    <n v="840"/>
    <n v="27"/>
    <n v="810"/>
    <n v="1"/>
    <n v="30"/>
    <n v="572"/>
    <x v="6"/>
    <x v="0"/>
  </r>
  <r>
    <d v="2015-05-03T07:42:40"/>
    <n v="39"/>
    <x v="9"/>
    <n v="30"/>
    <n v="28"/>
    <n v="840"/>
    <n v="27"/>
    <n v="810"/>
    <n v="1"/>
    <n v="30"/>
    <n v="572"/>
    <x v="6"/>
    <x v="0"/>
  </r>
  <r>
    <d v="2015-10-31T03:23:56"/>
    <n v="39"/>
    <x v="9"/>
    <n v="50"/>
    <n v="28"/>
    <n v="1400"/>
    <n v="27"/>
    <n v="1350"/>
    <n v="1"/>
    <n v="50"/>
    <n v="572"/>
    <x v="6"/>
    <x v="0"/>
  </r>
  <r>
    <d v="2015-09-15T06:30:31"/>
    <n v="39"/>
    <x v="9"/>
    <n v="320"/>
    <n v="28"/>
    <n v="8960"/>
    <n v="27"/>
    <n v="8640"/>
    <n v="1"/>
    <n v="320"/>
    <n v="572"/>
    <x v="6"/>
    <x v="0"/>
  </r>
  <r>
    <d v="2015-03-10T04:09:20"/>
    <n v="39"/>
    <x v="9"/>
    <n v="330"/>
    <n v="28"/>
    <n v="9240"/>
    <n v="27"/>
    <n v="8910"/>
    <n v="1"/>
    <n v="330"/>
    <n v="572"/>
    <x v="6"/>
    <x v="0"/>
  </r>
  <r>
    <d v="2015-05-24T15:37:12"/>
    <n v="39"/>
    <x v="9"/>
    <n v="510"/>
    <n v="28"/>
    <n v="14280"/>
    <n v="27"/>
    <n v="13770"/>
    <n v="1"/>
    <n v="510"/>
    <n v="572"/>
    <x v="6"/>
    <x v="0"/>
  </r>
  <r>
    <d v="2015-07-15T16:41:07"/>
    <n v="39"/>
    <x v="9"/>
    <n v="940"/>
    <n v="28"/>
    <n v="26320"/>
    <n v="27"/>
    <n v="25380"/>
    <n v="1"/>
    <n v="940"/>
    <n v="572"/>
    <x v="6"/>
    <x v="0"/>
  </r>
  <r>
    <d v="2015-06-08T15:48:16"/>
    <n v="39"/>
    <x v="9"/>
    <n v="700"/>
    <n v="28"/>
    <n v="19600"/>
    <n v="27"/>
    <n v="18900"/>
    <n v="1"/>
    <n v="700"/>
    <n v="686"/>
    <x v="7"/>
    <x v="1"/>
  </r>
  <r>
    <d v="2015-01-15T16:29:21"/>
    <n v="39"/>
    <x v="9"/>
    <n v="478"/>
    <n v="28"/>
    <n v="13384"/>
    <n v="27"/>
    <n v="12906"/>
    <n v="1"/>
    <n v="478"/>
    <n v="846"/>
    <x v="8"/>
    <x v="0"/>
  </r>
  <r>
    <d v="2015-02-02T22:43:49"/>
    <n v="39"/>
    <x v="9"/>
    <n v="640"/>
    <n v="28"/>
    <n v="17920"/>
    <n v="27"/>
    <n v="17280"/>
    <n v="1"/>
    <n v="640"/>
    <n v="846"/>
    <x v="8"/>
    <x v="0"/>
  </r>
  <r>
    <d v="2015-05-18T20:26:08"/>
    <n v="39"/>
    <x v="9"/>
    <n v="650"/>
    <n v="28"/>
    <n v="18200"/>
    <n v="27"/>
    <n v="17550"/>
    <n v="1"/>
    <n v="650"/>
    <n v="846"/>
    <x v="8"/>
    <x v="0"/>
  </r>
  <r>
    <d v="2015-01-15T16:29:21"/>
    <n v="39"/>
    <x v="9"/>
    <n v="710"/>
    <n v="28"/>
    <n v="19880"/>
    <n v="27"/>
    <n v="19170"/>
    <n v="1"/>
    <n v="710"/>
    <n v="846"/>
    <x v="8"/>
    <x v="0"/>
  </r>
  <r>
    <d v="2015-02-02T22:43:49"/>
    <n v="39"/>
    <x v="9"/>
    <n v="987"/>
    <n v="28"/>
    <n v="27636"/>
    <n v="27"/>
    <n v="26649"/>
    <n v="1"/>
    <n v="987"/>
    <n v="846"/>
    <x v="8"/>
    <x v="0"/>
  </r>
  <r>
    <d v="2015-10-28T08:01:17"/>
    <n v="45"/>
    <x v="10"/>
    <n v="500"/>
    <n v="12"/>
    <n v="6000"/>
    <n v="8"/>
    <n v="4000"/>
    <n v="4"/>
    <n v="2000"/>
    <n v="7"/>
    <x v="0"/>
    <x v="1"/>
  </r>
  <r>
    <d v="2015-02-12T00:00:00"/>
    <n v="45"/>
    <x v="10"/>
    <n v="600"/>
    <n v="12"/>
    <n v="7200"/>
    <n v="8"/>
    <n v="4800"/>
    <n v="4"/>
    <n v="2400"/>
    <n v="7"/>
    <x v="0"/>
    <x v="1"/>
  </r>
  <r>
    <d v="2015-02-12T00:00:00"/>
    <n v="45"/>
    <x v="10"/>
    <n v="700"/>
    <n v="12"/>
    <n v="8400"/>
    <n v="8"/>
    <n v="5600"/>
    <n v="4"/>
    <n v="2800"/>
    <n v="7"/>
    <x v="0"/>
    <x v="0"/>
  </r>
  <r>
    <d v="2015-06-22T00:00:00"/>
    <n v="45"/>
    <x v="10"/>
    <n v="700"/>
    <n v="12"/>
    <n v="8400"/>
    <n v="8"/>
    <n v="5600"/>
    <n v="4"/>
    <n v="2800"/>
    <n v="7"/>
    <x v="0"/>
    <x v="1"/>
  </r>
  <r>
    <d v="2015-02-12T00:00:00"/>
    <n v="45"/>
    <x v="10"/>
    <n v="1000"/>
    <n v="12"/>
    <n v="12000"/>
    <n v="8"/>
    <n v="8000"/>
    <n v="4"/>
    <n v="4000"/>
    <n v="7"/>
    <x v="0"/>
    <x v="0"/>
  </r>
  <r>
    <d v="2015-02-12T00:00:00"/>
    <n v="45"/>
    <x v="10"/>
    <n v="1000"/>
    <n v="12"/>
    <n v="12000"/>
    <n v="8"/>
    <n v="8000"/>
    <n v="4"/>
    <n v="4000"/>
    <n v="7"/>
    <x v="0"/>
    <x v="1"/>
  </r>
  <r>
    <d v="2015-03-27T02:28:18"/>
    <n v="45"/>
    <x v="10"/>
    <n v="100"/>
    <n v="12"/>
    <n v="1200"/>
    <n v="8"/>
    <n v="800"/>
    <n v="4"/>
    <n v="400"/>
    <n v="14"/>
    <x v="1"/>
    <x v="1"/>
  </r>
  <r>
    <d v="2015-10-28T08:01:17"/>
    <n v="45"/>
    <x v="10"/>
    <n v="600"/>
    <n v="12"/>
    <n v="7200"/>
    <n v="8"/>
    <n v="4800"/>
    <n v="4"/>
    <n v="2400"/>
    <n v="14"/>
    <x v="1"/>
    <x v="1"/>
  </r>
  <r>
    <d v="2015-10-28T08:01:17"/>
    <n v="45"/>
    <x v="10"/>
    <n v="700"/>
    <n v="12"/>
    <n v="8400"/>
    <n v="8"/>
    <n v="5600"/>
    <n v="4"/>
    <n v="2800"/>
    <n v="14"/>
    <x v="1"/>
    <x v="1"/>
  </r>
  <r>
    <d v="2015-10-28T08:01:17"/>
    <n v="45"/>
    <x v="10"/>
    <n v="200"/>
    <n v="12"/>
    <n v="2400"/>
    <n v="8"/>
    <n v="1600"/>
    <n v="4"/>
    <n v="800"/>
    <n v="23"/>
    <x v="2"/>
    <x v="0"/>
  </r>
  <r>
    <d v="2015-02-21T03:51:44"/>
    <n v="45"/>
    <x v="10"/>
    <n v="500"/>
    <n v="12"/>
    <n v="6000"/>
    <n v="8"/>
    <n v="4000"/>
    <n v="4"/>
    <n v="2000"/>
    <n v="23"/>
    <x v="2"/>
    <x v="1"/>
  </r>
  <r>
    <d v="2015-06-29T12:57:02"/>
    <n v="45"/>
    <x v="10"/>
    <n v="600"/>
    <n v="12"/>
    <n v="7200"/>
    <n v="8"/>
    <n v="4800"/>
    <n v="4"/>
    <n v="2400"/>
    <n v="23"/>
    <x v="2"/>
    <x v="0"/>
  </r>
  <r>
    <d v="2015-08-28T08:01:17"/>
    <n v="45"/>
    <x v="10"/>
    <n v="2000"/>
    <n v="12"/>
    <n v="24000"/>
    <n v="8"/>
    <n v="16000"/>
    <n v="4"/>
    <n v="8000"/>
    <n v="23"/>
    <x v="2"/>
    <x v="0"/>
  </r>
  <r>
    <d v="2015-10-28T08:01:17"/>
    <n v="45"/>
    <x v="10"/>
    <n v="2000"/>
    <n v="12"/>
    <n v="24000"/>
    <n v="8"/>
    <n v="16000"/>
    <n v="4"/>
    <n v="8000"/>
    <n v="23"/>
    <x v="2"/>
    <x v="0"/>
  </r>
  <r>
    <d v="2015-02-19T12:52:26"/>
    <n v="45"/>
    <x v="10"/>
    <n v="600"/>
    <n v="12"/>
    <n v="7200"/>
    <n v="8"/>
    <n v="4800"/>
    <n v="4"/>
    <n v="2400"/>
    <n v="95"/>
    <x v="3"/>
    <x v="0"/>
  </r>
  <r>
    <d v="2015-02-13T00:00:00"/>
    <n v="45"/>
    <x v="10"/>
    <n v="1000"/>
    <n v="12"/>
    <n v="12000"/>
    <n v="8"/>
    <n v="8000"/>
    <n v="4"/>
    <n v="4000"/>
    <n v="95"/>
    <x v="3"/>
    <x v="0"/>
  </r>
  <r>
    <d v="2015-03-13T00:00:00"/>
    <n v="45"/>
    <x v="10"/>
    <n v="1000"/>
    <n v="12"/>
    <n v="12000"/>
    <n v="8"/>
    <n v="8000"/>
    <n v="4"/>
    <n v="4000"/>
    <n v="95"/>
    <x v="3"/>
    <x v="0"/>
  </r>
  <r>
    <d v="2015-02-16T07:15:07"/>
    <n v="45"/>
    <x v="10"/>
    <n v="1000"/>
    <n v="12"/>
    <n v="12000"/>
    <n v="8"/>
    <n v="8000"/>
    <n v="4"/>
    <n v="4000"/>
    <n v="450"/>
    <x v="10"/>
    <x v="2"/>
  </r>
  <r>
    <d v="2015-02-17T21:59:24"/>
    <n v="45"/>
    <x v="10"/>
    <n v="1000"/>
    <n v="12"/>
    <n v="12000"/>
    <n v="8"/>
    <n v="8000"/>
    <n v="4"/>
    <n v="4000"/>
    <n v="450"/>
    <x v="10"/>
    <x v="2"/>
  </r>
  <r>
    <d v="2015-02-18T05:07:14"/>
    <n v="45"/>
    <x v="10"/>
    <n v="1000"/>
    <n v="12"/>
    <n v="12000"/>
    <n v="8"/>
    <n v="8000"/>
    <n v="4"/>
    <n v="4000"/>
    <n v="450"/>
    <x v="10"/>
    <x v="2"/>
  </r>
  <r>
    <d v="2015-12-03T00:00:00"/>
    <n v="45"/>
    <x v="10"/>
    <n v="1000"/>
    <n v="12"/>
    <n v="12000"/>
    <n v="8"/>
    <n v="8000"/>
    <n v="4"/>
    <n v="4000"/>
    <n v="450"/>
    <x v="10"/>
    <x v="2"/>
  </r>
  <r>
    <d v="2015-10-28T08:01:17"/>
    <n v="45"/>
    <x v="10"/>
    <n v="200"/>
    <n v="12"/>
    <n v="2400"/>
    <n v="8"/>
    <n v="1600"/>
    <n v="4"/>
    <n v="800"/>
    <n v="557"/>
    <x v="5"/>
    <x v="0"/>
  </r>
  <r>
    <d v="2015-10-28T08:01:17"/>
    <n v="45"/>
    <x v="10"/>
    <n v="500"/>
    <n v="12"/>
    <n v="6000"/>
    <n v="8"/>
    <n v="4000"/>
    <n v="4"/>
    <n v="2000"/>
    <n v="557"/>
    <x v="5"/>
    <x v="0"/>
  </r>
  <r>
    <d v="2015-06-20T01:10:02"/>
    <n v="45"/>
    <x v="10"/>
    <n v="500"/>
    <n v="12"/>
    <n v="6000"/>
    <n v="8"/>
    <n v="4000"/>
    <n v="4"/>
    <n v="2000"/>
    <n v="557"/>
    <x v="5"/>
    <x v="1"/>
  </r>
  <r>
    <d v="2015-02-12T00:00:00"/>
    <n v="45"/>
    <x v="10"/>
    <n v="200"/>
    <n v="12"/>
    <n v="2400"/>
    <n v="8"/>
    <n v="1600"/>
    <n v="4"/>
    <n v="800"/>
    <n v="572"/>
    <x v="6"/>
    <x v="0"/>
  </r>
  <r>
    <d v="2015-10-24T14:21:33"/>
    <n v="45"/>
    <x v="10"/>
    <n v="600"/>
    <n v="12"/>
    <n v="7200"/>
    <n v="8"/>
    <n v="4800"/>
    <n v="4"/>
    <n v="2400"/>
    <n v="572"/>
    <x v="6"/>
    <x v="3"/>
  </r>
  <r>
    <d v="2015-10-28T08:01:17"/>
    <n v="45"/>
    <x v="10"/>
    <n v="700"/>
    <n v="12"/>
    <n v="8400"/>
    <n v="8"/>
    <n v="5600"/>
    <n v="4"/>
    <n v="2800"/>
    <n v="572"/>
    <x v="6"/>
    <x v="0"/>
  </r>
  <r>
    <d v="2015-08-25T00:00:00"/>
    <n v="45"/>
    <x v="10"/>
    <n v="700"/>
    <n v="12"/>
    <n v="8400"/>
    <n v="8"/>
    <n v="5600"/>
    <n v="4"/>
    <n v="2800"/>
    <n v="572"/>
    <x v="6"/>
    <x v="1"/>
  </r>
  <r>
    <d v="2016-01-28T08:01:17"/>
    <n v="45"/>
    <x v="10"/>
    <n v="100"/>
    <n v="12"/>
    <n v="1200"/>
    <n v="8"/>
    <n v="800"/>
    <n v="4"/>
    <n v="400"/>
    <n v="686"/>
    <x v="7"/>
    <x v="1"/>
  </r>
  <r>
    <d v="2015-10-28T08:01:17"/>
    <n v="45"/>
    <x v="10"/>
    <n v="200"/>
    <n v="12"/>
    <n v="2400"/>
    <n v="8"/>
    <n v="1600"/>
    <n v="4"/>
    <n v="800"/>
    <n v="686"/>
    <x v="7"/>
    <x v="1"/>
  </r>
  <r>
    <d v="2015-10-28T08:01:17"/>
    <n v="45"/>
    <x v="10"/>
    <n v="600"/>
    <n v="12"/>
    <n v="7200"/>
    <n v="8"/>
    <n v="4800"/>
    <n v="4"/>
    <n v="2400"/>
    <n v="686"/>
    <x v="7"/>
    <x v="1"/>
  </r>
  <r>
    <d v="2015-10-28T08:01:17"/>
    <n v="45"/>
    <x v="10"/>
    <n v="700"/>
    <n v="12"/>
    <n v="8400"/>
    <n v="8"/>
    <n v="5600"/>
    <n v="4"/>
    <n v="2800"/>
    <n v="686"/>
    <x v="7"/>
    <x v="0"/>
  </r>
  <r>
    <d v="2015-02-22T13:33:18"/>
    <n v="45"/>
    <x v="10"/>
    <n v="600"/>
    <n v="12"/>
    <n v="7200"/>
    <n v="8"/>
    <n v="4800"/>
    <n v="4"/>
    <n v="2400"/>
    <n v="846"/>
    <x v="8"/>
    <x v="0"/>
  </r>
  <r>
    <d v="2015-02-12T00:00:00"/>
    <n v="45"/>
    <x v="10"/>
    <n v="700"/>
    <n v="12"/>
    <n v="8400"/>
    <n v="8"/>
    <n v="5600"/>
    <n v="4"/>
    <n v="2800"/>
    <n v="846"/>
    <x v="8"/>
    <x v="0"/>
  </r>
  <r>
    <d v="2015-06-16T00:18:25"/>
    <n v="85"/>
    <x v="11"/>
    <n v="550"/>
    <n v="53"/>
    <n v="29150"/>
    <n v="35"/>
    <n v="19250"/>
    <n v="18"/>
    <n v="9900"/>
    <n v="7"/>
    <x v="0"/>
    <x v="1"/>
  </r>
  <r>
    <d v="2015-07-08T18:38:40"/>
    <n v="85"/>
    <x v="11"/>
    <n v="690"/>
    <n v="53"/>
    <n v="36570"/>
    <n v="35"/>
    <n v="24150"/>
    <n v="18"/>
    <n v="12420"/>
    <n v="7"/>
    <x v="0"/>
    <x v="1"/>
  </r>
  <r>
    <d v="2015-01-15T15:33:07"/>
    <n v="85"/>
    <x v="11"/>
    <n v="236"/>
    <n v="53"/>
    <n v="12508"/>
    <n v="35"/>
    <n v="8260"/>
    <n v="18"/>
    <n v="4248"/>
    <n v="14"/>
    <x v="1"/>
    <x v="1"/>
  </r>
  <r>
    <d v="2015-03-29T09:28:30"/>
    <n v="85"/>
    <x v="11"/>
    <n v="300"/>
    <n v="53"/>
    <n v="15900"/>
    <n v="35"/>
    <n v="10500"/>
    <n v="18"/>
    <n v="5400"/>
    <n v="14"/>
    <x v="1"/>
    <x v="1"/>
  </r>
  <r>
    <d v="2015-01-15T15:33:07"/>
    <n v="85"/>
    <x v="11"/>
    <n v="330"/>
    <n v="53"/>
    <n v="17490"/>
    <n v="35"/>
    <n v="11550"/>
    <n v="18"/>
    <n v="5940"/>
    <n v="14"/>
    <x v="1"/>
    <x v="1"/>
  </r>
  <r>
    <d v="2015-10-15T01:13:35"/>
    <n v="85"/>
    <x v="11"/>
    <n v="450"/>
    <n v="53"/>
    <n v="23850"/>
    <n v="35"/>
    <n v="15750"/>
    <n v="18"/>
    <n v="8100"/>
    <n v="14"/>
    <x v="1"/>
    <x v="1"/>
  </r>
  <r>
    <d v="2015-03-29T09:28:30"/>
    <n v="85"/>
    <x v="11"/>
    <n v="755"/>
    <n v="53"/>
    <n v="40015"/>
    <n v="35"/>
    <n v="26425"/>
    <n v="18"/>
    <n v="13590"/>
    <n v="14"/>
    <x v="1"/>
    <x v="1"/>
  </r>
  <r>
    <d v="2015-04-07T07:47:46"/>
    <n v="85"/>
    <x v="11"/>
    <n v="150"/>
    <n v="53"/>
    <n v="7950"/>
    <n v="35"/>
    <n v="5250"/>
    <n v="18"/>
    <n v="2700"/>
    <n v="23"/>
    <x v="2"/>
    <x v="1"/>
  </r>
  <r>
    <d v="2015-04-20T15:31:03"/>
    <n v="85"/>
    <x v="11"/>
    <n v="800"/>
    <n v="53"/>
    <n v="42400"/>
    <n v="35"/>
    <n v="28000"/>
    <n v="18"/>
    <n v="14400"/>
    <n v="23"/>
    <x v="2"/>
    <x v="1"/>
  </r>
  <r>
    <d v="2015-06-02T01:57:55"/>
    <n v="85"/>
    <x v="11"/>
    <n v="630"/>
    <n v="53"/>
    <n v="33390"/>
    <n v="35"/>
    <n v="22050"/>
    <n v="18"/>
    <n v="11340"/>
    <n v="233"/>
    <x v="4"/>
    <x v="1"/>
  </r>
  <r>
    <d v="2015-03-24T14:21:33"/>
    <n v="85"/>
    <x v="11"/>
    <n v="410"/>
    <n v="53"/>
    <n v="21730"/>
    <n v="35"/>
    <n v="14350"/>
    <n v="18"/>
    <n v="7380"/>
    <n v="686"/>
    <x v="7"/>
    <x v="1"/>
  </r>
  <r>
    <d v="2015-03-24T14:21:33"/>
    <n v="85"/>
    <x v="11"/>
    <n v="522"/>
    <n v="53"/>
    <n v="27666"/>
    <n v="35"/>
    <n v="18270"/>
    <n v="18"/>
    <n v="9396"/>
    <n v="686"/>
    <x v="7"/>
    <x v="1"/>
  </r>
  <r>
    <d v="2015-10-02T01:09:02"/>
    <n v="98"/>
    <x v="12"/>
    <n v="600"/>
    <n v="18"/>
    <n v="10800"/>
    <n v="8"/>
    <n v="4800"/>
    <n v="10"/>
    <n v="6000"/>
    <n v="7"/>
    <x v="0"/>
    <x v="0"/>
  </r>
  <r>
    <d v="2015-07-07T06:06:13"/>
    <n v="98"/>
    <x v="12"/>
    <n v="600"/>
    <n v="18"/>
    <n v="10800"/>
    <n v="8"/>
    <n v="4800"/>
    <n v="10"/>
    <n v="6000"/>
    <n v="7"/>
    <x v="0"/>
    <x v="0"/>
  </r>
  <r>
    <d v="2015-10-31T03:23:56"/>
    <n v="98"/>
    <x v="12"/>
    <n v="600"/>
    <n v="18"/>
    <n v="10800"/>
    <n v="8"/>
    <n v="4800"/>
    <n v="10"/>
    <n v="6000"/>
    <n v="14"/>
    <x v="1"/>
    <x v="0"/>
  </r>
  <r>
    <d v="2015-10-31T03:23:56"/>
    <n v="98"/>
    <x v="12"/>
    <n v="600"/>
    <n v="18"/>
    <n v="10800"/>
    <n v="8"/>
    <n v="4800"/>
    <n v="10"/>
    <n v="6000"/>
    <n v="14"/>
    <x v="1"/>
    <x v="0"/>
  </r>
  <r>
    <d v="2015-05-23T21:33:47"/>
    <n v="98"/>
    <x v="12"/>
    <n v="600"/>
    <n v="18"/>
    <n v="10800"/>
    <n v="8"/>
    <n v="4800"/>
    <n v="10"/>
    <n v="6000"/>
    <n v="14"/>
    <x v="1"/>
    <x v="0"/>
  </r>
  <r>
    <d v="2015-06-28T04:57:09"/>
    <n v="98"/>
    <x v="12"/>
    <n v="600"/>
    <n v="18"/>
    <n v="10800"/>
    <n v="8"/>
    <n v="4800"/>
    <n v="10"/>
    <n v="6000"/>
    <n v="23"/>
    <x v="2"/>
    <x v="0"/>
  </r>
  <r>
    <d v="2015-08-20T20:41:09"/>
    <n v="98"/>
    <x v="12"/>
    <n v="600"/>
    <n v="18"/>
    <n v="10800"/>
    <n v="8"/>
    <n v="4800"/>
    <n v="10"/>
    <n v="6000"/>
    <n v="23"/>
    <x v="2"/>
    <x v="0"/>
  </r>
  <r>
    <d v="2015-06-16T05:23:50"/>
    <n v="98"/>
    <x v="12"/>
    <n v="600"/>
    <n v="18"/>
    <n v="10800"/>
    <n v="8"/>
    <n v="4800"/>
    <n v="10"/>
    <n v="6000"/>
    <n v="95"/>
    <x v="3"/>
    <x v="0"/>
  </r>
  <r>
    <d v="2015-12-04T05:20:38"/>
    <n v="98"/>
    <x v="12"/>
    <n v="600"/>
    <n v="18"/>
    <n v="10800"/>
    <n v="8"/>
    <n v="4800"/>
    <n v="10"/>
    <n v="6000"/>
    <n v="95"/>
    <x v="3"/>
    <x v="0"/>
  </r>
  <r>
    <d v="2015-12-29T04:29:30"/>
    <n v="98"/>
    <x v="12"/>
    <n v="600"/>
    <n v="18"/>
    <n v="10800"/>
    <n v="8"/>
    <n v="4800"/>
    <n v="10"/>
    <n v="6000"/>
    <n v="233"/>
    <x v="4"/>
    <x v="0"/>
  </r>
  <r>
    <d v="2015-04-19T19:51:54"/>
    <n v="98"/>
    <x v="12"/>
    <n v="600"/>
    <n v="18"/>
    <n v="10800"/>
    <n v="8"/>
    <n v="4800"/>
    <n v="10"/>
    <n v="6000"/>
    <n v="315"/>
    <x v="9"/>
    <x v="0"/>
  </r>
  <r>
    <d v="2015-04-20T01:33:45"/>
    <n v="98"/>
    <x v="12"/>
    <n v="600"/>
    <n v="18"/>
    <n v="10800"/>
    <n v="8"/>
    <n v="4800"/>
    <n v="10"/>
    <n v="6000"/>
    <n v="557"/>
    <x v="5"/>
    <x v="0"/>
  </r>
  <r>
    <d v="2015-05-15T03:52:09"/>
    <n v="98"/>
    <x v="12"/>
    <n v="600"/>
    <n v="18"/>
    <n v="10800"/>
    <n v="8"/>
    <n v="4800"/>
    <n v="10"/>
    <n v="6000"/>
    <n v="572"/>
    <x v="6"/>
    <x v="0"/>
  </r>
  <r>
    <d v="2015-10-31T03:23:56"/>
    <n v="98"/>
    <x v="12"/>
    <n v="600"/>
    <n v="18"/>
    <n v="10800"/>
    <n v="8"/>
    <n v="4800"/>
    <n v="10"/>
    <n v="6000"/>
    <n v="572"/>
    <x v="6"/>
    <x v="0"/>
  </r>
  <r>
    <d v="2015-05-24T07:04:54"/>
    <n v="98"/>
    <x v="12"/>
    <n v="600"/>
    <n v="18"/>
    <n v="10800"/>
    <n v="8"/>
    <n v="4800"/>
    <n v="10"/>
    <n v="6000"/>
    <n v="686"/>
    <x v="7"/>
    <x v="0"/>
  </r>
  <r>
    <d v="2015-07-18T05:59:22"/>
    <n v="98"/>
    <x v="12"/>
    <n v="600"/>
    <n v="18"/>
    <n v="10800"/>
    <n v="8"/>
    <n v="4800"/>
    <n v="10"/>
    <n v="6000"/>
    <n v="846"/>
    <x v="8"/>
    <x v="0"/>
  </r>
  <r>
    <d v="2015-09-18T01:55:32"/>
    <n v="98"/>
    <x v="12"/>
    <n v="600"/>
    <n v="18"/>
    <n v="10800"/>
    <n v="8"/>
    <n v="4800"/>
    <n v="10"/>
    <n v="6000"/>
    <n v="846"/>
    <x v="8"/>
    <x v="0"/>
  </r>
  <r>
    <d v="2015-07-27T18:03:49"/>
    <n v="100"/>
    <x v="13"/>
    <n v="10"/>
    <n v="8"/>
    <n v="80"/>
    <n v="4"/>
    <n v="40"/>
    <n v="4"/>
    <n v="40"/>
    <n v="7"/>
    <x v="0"/>
    <x v="1"/>
  </r>
  <r>
    <d v="2015-04-19T18:43:04"/>
    <n v="100"/>
    <x v="13"/>
    <n v="270"/>
    <n v="8"/>
    <n v="2160"/>
    <n v="4"/>
    <n v="1080"/>
    <n v="4"/>
    <n v="1080"/>
    <n v="7"/>
    <x v="0"/>
    <x v="0"/>
  </r>
  <r>
    <d v="2015-12-18T03:20:18"/>
    <n v="100"/>
    <x v="13"/>
    <n v="440"/>
    <n v="8"/>
    <n v="3520"/>
    <n v="4"/>
    <n v="1760"/>
    <n v="4"/>
    <n v="1760"/>
    <n v="7"/>
    <x v="0"/>
    <x v="1"/>
  </r>
  <r>
    <d v="2015-05-28T22:57:14"/>
    <n v="100"/>
    <x v="13"/>
    <n v="460"/>
    <n v="8"/>
    <n v="3680"/>
    <n v="4"/>
    <n v="1840"/>
    <n v="4"/>
    <n v="1840"/>
    <n v="7"/>
    <x v="0"/>
    <x v="0"/>
  </r>
  <r>
    <d v="2015-10-15T00:10:16"/>
    <n v="100"/>
    <x v="13"/>
    <n v="690"/>
    <n v="8"/>
    <n v="5520"/>
    <n v="4"/>
    <n v="2760"/>
    <n v="4"/>
    <n v="2760"/>
    <n v="7"/>
    <x v="0"/>
    <x v="1"/>
  </r>
  <r>
    <d v="2015-07-07T15:44:49"/>
    <n v="100"/>
    <x v="13"/>
    <n v="989"/>
    <n v="8"/>
    <n v="7912"/>
    <n v="4"/>
    <n v="3956"/>
    <n v="4"/>
    <n v="3956"/>
    <n v="7"/>
    <x v="0"/>
    <x v="1"/>
  </r>
  <r>
    <d v="2015-06-13T04:17:58"/>
    <n v="100"/>
    <x v="13"/>
    <n v="20"/>
    <n v="8"/>
    <n v="160"/>
    <n v="4"/>
    <n v="80"/>
    <n v="4"/>
    <n v="80"/>
    <n v="14"/>
    <x v="1"/>
    <x v="1"/>
  </r>
  <r>
    <d v="2015-08-29T10:24:46"/>
    <n v="100"/>
    <x v="13"/>
    <n v="40"/>
    <n v="8"/>
    <n v="320"/>
    <n v="4"/>
    <n v="160"/>
    <n v="4"/>
    <n v="160"/>
    <n v="14"/>
    <x v="1"/>
    <x v="1"/>
  </r>
  <r>
    <d v="2015-06-26T06:19:45"/>
    <n v="100"/>
    <x v="13"/>
    <n v="120"/>
    <n v="8"/>
    <n v="960"/>
    <n v="4"/>
    <n v="480"/>
    <n v="4"/>
    <n v="480"/>
    <n v="14"/>
    <x v="1"/>
    <x v="1"/>
  </r>
  <r>
    <d v="2015-01-15T19:31:26"/>
    <n v="100"/>
    <x v="13"/>
    <n v="140"/>
    <n v="8"/>
    <n v="1120"/>
    <n v="4"/>
    <n v="560"/>
    <n v="4"/>
    <n v="560"/>
    <n v="14"/>
    <x v="1"/>
    <x v="0"/>
  </r>
  <r>
    <d v="2015-04-09T20:22:15"/>
    <n v="100"/>
    <x v="13"/>
    <n v="160"/>
    <n v="8"/>
    <n v="1280"/>
    <n v="4"/>
    <n v="640"/>
    <n v="4"/>
    <n v="640"/>
    <n v="14"/>
    <x v="1"/>
    <x v="0"/>
  </r>
  <r>
    <d v="2015-12-23T14:09:03"/>
    <n v="100"/>
    <x v="13"/>
    <n v="220"/>
    <n v="8"/>
    <n v="1760"/>
    <n v="4"/>
    <n v="880"/>
    <n v="4"/>
    <n v="880"/>
    <n v="14"/>
    <x v="1"/>
    <x v="0"/>
  </r>
  <r>
    <d v="2015-04-20T20:41:09"/>
    <n v="100"/>
    <x v="13"/>
    <n v="340"/>
    <n v="8"/>
    <n v="2720"/>
    <n v="4"/>
    <n v="1360"/>
    <n v="4"/>
    <n v="1360"/>
    <n v="14"/>
    <x v="1"/>
    <x v="1"/>
  </r>
  <r>
    <d v="2015-10-08T03:03:20"/>
    <n v="100"/>
    <x v="13"/>
    <n v="430"/>
    <n v="8"/>
    <n v="3440"/>
    <n v="4"/>
    <n v="1720"/>
    <n v="4"/>
    <n v="1720"/>
    <n v="14"/>
    <x v="1"/>
    <x v="1"/>
  </r>
  <r>
    <d v="2015-09-21T05:09:21"/>
    <n v="100"/>
    <x v="13"/>
    <n v="610"/>
    <n v="8"/>
    <n v="4880"/>
    <n v="4"/>
    <n v="2440"/>
    <n v="4"/>
    <n v="2440"/>
    <n v="14"/>
    <x v="1"/>
    <x v="1"/>
  </r>
  <r>
    <d v="2015-01-15T19:31:26"/>
    <n v="100"/>
    <x v="13"/>
    <n v="954"/>
    <n v="8"/>
    <n v="7632"/>
    <n v="4"/>
    <n v="3816"/>
    <n v="4"/>
    <n v="3816"/>
    <n v="14"/>
    <x v="1"/>
    <x v="0"/>
  </r>
  <r>
    <d v="2015-05-17T18:01:27"/>
    <n v="100"/>
    <x v="13"/>
    <n v="460"/>
    <n v="8"/>
    <n v="3680"/>
    <n v="4"/>
    <n v="1840"/>
    <n v="4"/>
    <n v="1840"/>
    <n v="23"/>
    <x v="2"/>
    <x v="1"/>
  </r>
  <r>
    <d v="2015-09-16T00:18:15"/>
    <n v="100"/>
    <x v="13"/>
    <n v="520"/>
    <n v="8"/>
    <n v="4160"/>
    <n v="4"/>
    <n v="2080"/>
    <n v="4"/>
    <n v="2080"/>
    <n v="23"/>
    <x v="2"/>
    <x v="1"/>
  </r>
  <r>
    <d v="2015-08-12T06:20:52"/>
    <n v="100"/>
    <x v="13"/>
    <n v="820"/>
    <n v="8"/>
    <n v="6560"/>
    <n v="4"/>
    <n v="3280"/>
    <n v="4"/>
    <n v="3280"/>
    <n v="23"/>
    <x v="2"/>
    <x v="0"/>
  </r>
  <r>
    <d v="2015-04-24T13:04:12"/>
    <n v="100"/>
    <x v="13"/>
    <n v="890"/>
    <n v="8"/>
    <n v="7120"/>
    <n v="4"/>
    <n v="3560"/>
    <n v="4"/>
    <n v="3560"/>
    <n v="23"/>
    <x v="2"/>
    <x v="1"/>
  </r>
  <r>
    <d v="2015-06-29T12:57:02"/>
    <n v="100"/>
    <x v="13"/>
    <n v="940"/>
    <n v="8"/>
    <n v="7520"/>
    <n v="4"/>
    <n v="3760"/>
    <n v="4"/>
    <n v="3760"/>
    <n v="23"/>
    <x v="2"/>
    <x v="0"/>
  </r>
  <r>
    <d v="2015-01-18T00:12:33"/>
    <n v="100"/>
    <x v="13"/>
    <n v="100"/>
    <n v="8"/>
    <n v="800"/>
    <n v="4"/>
    <n v="400"/>
    <n v="4"/>
    <n v="400"/>
    <n v="95"/>
    <x v="3"/>
    <x v="0"/>
  </r>
  <r>
    <d v="2015-02-09T00:48:35"/>
    <n v="100"/>
    <x v="13"/>
    <n v="140"/>
    <n v="8"/>
    <n v="1120"/>
    <n v="4"/>
    <n v="560"/>
    <n v="4"/>
    <n v="560"/>
    <n v="95"/>
    <x v="3"/>
    <x v="0"/>
  </r>
  <r>
    <d v="2015-03-15T08:34:38"/>
    <n v="100"/>
    <x v="13"/>
    <n v="200"/>
    <n v="8"/>
    <n v="1600"/>
    <n v="4"/>
    <n v="800"/>
    <n v="4"/>
    <n v="800"/>
    <n v="95"/>
    <x v="3"/>
    <x v="0"/>
  </r>
  <r>
    <d v="2015-01-16T13:09:59"/>
    <n v="100"/>
    <x v="13"/>
    <n v="200"/>
    <n v="8"/>
    <n v="1600"/>
    <n v="4"/>
    <n v="800"/>
    <n v="4"/>
    <n v="800"/>
    <n v="95"/>
    <x v="3"/>
    <x v="1"/>
  </r>
  <r>
    <d v="2015-07-27T12:24:48"/>
    <n v="100"/>
    <x v="13"/>
    <n v="230"/>
    <n v="8"/>
    <n v="1840"/>
    <n v="4"/>
    <n v="920"/>
    <n v="4"/>
    <n v="920"/>
    <n v="95"/>
    <x v="3"/>
    <x v="0"/>
  </r>
  <r>
    <d v="2015-01-29T12:57:01"/>
    <n v="100"/>
    <x v="13"/>
    <n v="380"/>
    <n v="8"/>
    <n v="3040"/>
    <n v="4"/>
    <n v="1520"/>
    <n v="4"/>
    <n v="1520"/>
    <n v="95"/>
    <x v="3"/>
    <x v="3"/>
  </r>
  <r>
    <d v="2015-02-15T14:09:54"/>
    <n v="100"/>
    <x v="13"/>
    <n v="380"/>
    <n v="8"/>
    <n v="3040"/>
    <n v="4"/>
    <n v="1520"/>
    <n v="4"/>
    <n v="1520"/>
    <n v="95"/>
    <x v="3"/>
    <x v="3"/>
  </r>
  <r>
    <d v="2015-03-15T08:34:38"/>
    <n v="100"/>
    <x v="13"/>
    <n v="390"/>
    <n v="8"/>
    <n v="3120"/>
    <n v="4"/>
    <n v="1560"/>
    <n v="4"/>
    <n v="1560"/>
    <n v="95"/>
    <x v="3"/>
    <x v="0"/>
  </r>
  <r>
    <d v="2015-01-18T00:12:33"/>
    <n v="100"/>
    <x v="13"/>
    <n v="390"/>
    <n v="8"/>
    <n v="3120"/>
    <n v="4"/>
    <n v="1560"/>
    <n v="4"/>
    <n v="1560"/>
    <n v="95"/>
    <x v="3"/>
    <x v="0"/>
  </r>
  <r>
    <d v="2015-12-10T17:21:47"/>
    <n v="100"/>
    <x v="13"/>
    <n v="390"/>
    <n v="8"/>
    <n v="3120"/>
    <n v="4"/>
    <n v="1560"/>
    <n v="4"/>
    <n v="1560"/>
    <n v="95"/>
    <x v="3"/>
    <x v="1"/>
  </r>
  <r>
    <d v="2015-02-15T14:09:54"/>
    <n v="100"/>
    <x v="13"/>
    <n v="390"/>
    <n v="8"/>
    <n v="3120"/>
    <n v="4"/>
    <n v="1560"/>
    <n v="4"/>
    <n v="1560"/>
    <n v="95"/>
    <x v="3"/>
    <x v="3"/>
  </r>
  <r>
    <d v="2015-02-09T00:48:35"/>
    <n v="100"/>
    <x v="13"/>
    <n v="390"/>
    <n v="8"/>
    <n v="3120"/>
    <n v="4"/>
    <n v="1560"/>
    <n v="4"/>
    <n v="1560"/>
    <n v="95"/>
    <x v="3"/>
    <x v="0"/>
  </r>
  <r>
    <d v="2015-07-19T02:18:33"/>
    <n v="100"/>
    <x v="13"/>
    <n v="390"/>
    <n v="8"/>
    <n v="3120"/>
    <n v="4"/>
    <n v="1560"/>
    <n v="4"/>
    <n v="1560"/>
    <n v="95"/>
    <x v="3"/>
    <x v="1"/>
  </r>
  <r>
    <d v="2015-01-29T12:57:01"/>
    <n v="100"/>
    <x v="13"/>
    <n v="390"/>
    <n v="8"/>
    <n v="3120"/>
    <n v="4"/>
    <n v="1560"/>
    <n v="4"/>
    <n v="1560"/>
    <n v="95"/>
    <x v="3"/>
    <x v="3"/>
  </r>
  <r>
    <d v="2015-01-16T13:09:59"/>
    <n v="100"/>
    <x v="13"/>
    <n v="390"/>
    <n v="8"/>
    <n v="3120"/>
    <n v="4"/>
    <n v="1560"/>
    <n v="4"/>
    <n v="1560"/>
    <n v="95"/>
    <x v="3"/>
    <x v="1"/>
  </r>
  <r>
    <d v="2015-08-18T02:26:19"/>
    <n v="100"/>
    <x v="13"/>
    <n v="390"/>
    <n v="8"/>
    <n v="3120"/>
    <n v="4"/>
    <n v="1560"/>
    <n v="4"/>
    <n v="1560"/>
    <n v="95"/>
    <x v="3"/>
    <x v="0"/>
  </r>
  <r>
    <d v="2015-05-14T05:34:51"/>
    <n v="100"/>
    <x v="13"/>
    <n v="390"/>
    <n v="8"/>
    <n v="3120"/>
    <n v="4"/>
    <n v="1560"/>
    <n v="4"/>
    <n v="1560"/>
    <n v="95"/>
    <x v="3"/>
    <x v="0"/>
  </r>
  <r>
    <d v="2015-10-29T13:55:32"/>
    <n v="100"/>
    <x v="13"/>
    <n v="390"/>
    <n v="8"/>
    <n v="3120"/>
    <n v="4"/>
    <n v="1560"/>
    <n v="4"/>
    <n v="1560"/>
    <n v="95"/>
    <x v="3"/>
    <x v="0"/>
  </r>
  <r>
    <d v="2015-09-17T03:54:35"/>
    <n v="100"/>
    <x v="13"/>
    <n v="390"/>
    <n v="8"/>
    <n v="3120"/>
    <n v="4"/>
    <n v="1560"/>
    <n v="4"/>
    <n v="1560"/>
    <n v="95"/>
    <x v="3"/>
    <x v="0"/>
  </r>
  <r>
    <d v="2015-06-15T00:02:12"/>
    <n v="100"/>
    <x v="13"/>
    <n v="390"/>
    <n v="8"/>
    <n v="3120"/>
    <n v="4"/>
    <n v="1560"/>
    <n v="4"/>
    <n v="1560"/>
    <n v="95"/>
    <x v="3"/>
    <x v="0"/>
  </r>
  <r>
    <d v="2015-04-01T15:47:21"/>
    <n v="100"/>
    <x v="13"/>
    <n v="390"/>
    <n v="8"/>
    <n v="3120"/>
    <n v="4"/>
    <n v="1560"/>
    <n v="4"/>
    <n v="1560"/>
    <n v="95"/>
    <x v="3"/>
    <x v="3"/>
  </r>
  <r>
    <d v="2015-04-04T18:19:56"/>
    <n v="100"/>
    <x v="13"/>
    <n v="390"/>
    <n v="8"/>
    <n v="3120"/>
    <n v="4"/>
    <n v="1560"/>
    <n v="4"/>
    <n v="1560"/>
    <n v="233"/>
    <x v="4"/>
    <x v="1"/>
  </r>
  <r>
    <d v="2015-05-16T22:41:01"/>
    <n v="100"/>
    <x v="13"/>
    <n v="390"/>
    <n v="8"/>
    <n v="3120"/>
    <n v="4"/>
    <n v="1560"/>
    <n v="4"/>
    <n v="1560"/>
    <n v="315"/>
    <x v="9"/>
    <x v="0"/>
  </r>
  <r>
    <d v="2015-04-14T17:37:07"/>
    <n v="100"/>
    <x v="13"/>
    <n v="390"/>
    <n v="8"/>
    <n v="3120"/>
    <n v="4"/>
    <n v="1560"/>
    <n v="4"/>
    <n v="1560"/>
    <n v="557"/>
    <x v="5"/>
    <x v="0"/>
  </r>
  <r>
    <d v="2015-08-05T10:36:02"/>
    <n v="100"/>
    <x v="13"/>
    <n v="390"/>
    <n v="8"/>
    <n v="3120"/>
    <n v="4"/>
    <n v="1560"/>
    <n v="4"/>
    <n v="1560"/>
    <n v="557"/>
    <x v="5"/>
    <x v="0"/>
  </r>
  <r>
    <d v="2015-03-27T02:28:18"/>
    <n v="100"/>
    <x v="13"/>
    <n v="390"/>
    <n v="8"/>
    <n v="3120"/>
    <n v="4"/>
    <n v="1560"/>
    <n v="4"/>
    <n v="1560"/>
    <n v="557"/>
    <x v="5"/>
    <x v="1"/>
  </r>
  <r>
    <d v="2015-09-10T06:03:23"/>
    <n v="100"/>
    <x v="13"/>
    <n v="390"/>
    <n v="8"/>
    <n v="3120"/>
    <n v="4"/>
    <n v="1560"/>
    <n v="4"/>
    <n v="1560"/>
    <n v="557"/>
    <x v="5"/>
    <x v="3"/>
  </r>
  <r>
    <d v="2015-03-27T02:28:18"/>
    <n v="100"/>
    <x v="13"/>
    <n v="390"/>
    <n v="8"/>
    <n v="3120"/>
    <n v="4"/>
    <n v="1560"/>
    <n v="4"/>
    <n v="1560"/>
    <n v="557"/>
    <x v="5"/>
    <x v="1"/>
  </r>
  <r>
    <d v="2015-06-12T02:43:24"/>
    <n v="100"/>
    <x v="13"/>
    <n v="390"/>
    <n v="8"/>
    <n v="3120"/>
    <n v="4"/>
    <n v="1560"/>
    <n v="4"/>
    <n v="1560"/>
    <n v="557"/>
    <x v="5"/>
    <x v="3"/>
  </r>
  <r>
    <d v="2015-07-29T16:53:15"/>
    <n v="100"/>
    <x v="13"/>
    <n v="390"/>
    <n v="8"/>
    <n v="3120"/>
    <n v="4"/>
    <n v="1560"/>
    <n v="4"/>
    <n v="1560"/>
    <n v="572"/>
    <x v="6"/>
    <x v="1"/>
  </r>
  <r>
    <d v="2015-04-30T14:29:43"/>
    <n v="100"/>
    <x v="13"/>
    <n v="390"/>
    <n v="8"/>
    <n v="3120"/>
    <n v="4"/>
    <n v="1560"/>
    <n v="4"/>
    <n v="1560"/>
    <n v="572"/>
    <x v="6"/>
    <x v="3"/>
  </r>
  <r>
    <d v="2015-09-07T21:54:46"/>
    <n v="100"/>
    <x v="13"/>
    <n v="390"/>
    <n v="8"/>
    <n v="3120"/>
    <n v="4"/>
    <n v="1560"/>
    <n v="4"/>
    <n v="1560"/>
    <n v="572"/>
    <x v="6"/>
    <x v="0"/>
  </r>
  <r>
    <d v="2015-05-19T15:49:56"/>
    <n v="100"/>
    <x v="13"/>
    <n v="390"/>
    <n v="8"/>
    <n v="3120"/>
    <n v="4"/>
    <n v="1560"/>
    <n v="4"/>
    <n v="1560"/>
    <n v="572"/>
    <x v="6"/>
    <x v="0"/>
  </r>
  <r>
    <d v="2015-10-23T21:48:52"/>
    <n v="100"/>
    <x v="13"/>
    <n v="330"/>
    <n v="8"/>
    <n v="2640"/>
    <n v="4"/>
    <n v="1320"/>
    <n v="4"/>
    <n v="1320"/>
    <n v="572"/>
    <x v="6"/>
    <x v="1"/>
  </r>
  <r>
    <d v="2015-12-03T08:40:43"/>
    <n v="100"/>
    <x v="13"/>
    <n v="480"/>
    <n v="8"/>
    <n v="3840"/>
    <n v="4"/>
    <n v="1920"/>
    <n v="4"/>
    <n v="1920"/>
    <n v="572"/>
    <x v="6"/>
    <x v="0"/>
  </r>
  <r>
    <d v="2015-10-17T14:58:41"/>
    <n v="100"/>
    <x v="13"/>
    <n v="550"/>
    <n v="8"/>
    <n v="4400"/>
    <n v="4"/>
    <n v="2200"/>
    <n v="4"/>
    <n v="2200"/>
    <n v="572"/>
    <x v="6"/>
    <x v="0"/>
  </r>
  <r>
    <d v="2015-01-27T22:35:40"/>
    <n v="100"/>
    <x v="13"/>
    <n v="600"/>
    <n v="8"/>
    <n v="4800"/>
    <n v="4"/>
    <n v="2400"/>
    <n v="4"/>
    <n v="2400"/>
    <n v="572"/>
    <x v="6"/>
    <x v="0"/>
  </r>
  <r>
    <d v="2015-01-27T22:35:40"/>
    <n v="100"/>
    <x v="13"/>
    <n v="660"/>
    <n v="8"/>
    <n v="5280"/>
    <n v="4"/>
    <n v="2640"/>
    <n v="4"/>
    <n v="2640"/>
    <n v="572"/>
    <x v="6"/>
    <x v="0"/>
  </r>
  <r>
    <d v="2015-08-21T21:44:42"/>
    <n v="100"/>
    <x v="13"/>
    <n v="700"/>
    <n v="8"/>
    <n v="5600"/>
    <n v="4"/>
    <n v="2800"/>
    <n v="4"/>
    <n v="2800"/>
    <n v="572"/>
    <x v="6"/>
    <x v="1"/>
  </r>
  <r>
    <d v="2015-12-09T08:23:57"/>
    <n v="100"/>
    <x v="13"/>
    <n v="830"/>
    <n v="8"/>
    <n v="6640"/>
    <n v="4"/>
    <n v="3320"/>
    <n v="4"/>
    <n v="3320"/>
    <n v="572"/>
    <x v="6"/>
    <x v="3"/>
  </r>
  <r>
    <d v="2015-06-13T08:13:58"/>
    <n v="100"/>
    <x v="13"/>
    <n v="850"/>
    <n v="8"/>
    <n v="6800"/>
    <n v="4"/>
    <n v="3400"/>
    <n v="4"/>
    <n v="3400"/>
    <n v="572"/>
    <x v="6"/>
    <x v="0"/>
  </r>
  <r>
    <d v="2015-06-14T05:41:52"/>
    <n v="100"/>
    <x v="13"/>
    <n v="980"/>
    <n v="8"/>
    <n v="7840"/>
    <n v="4"/>
    <n v="3920"/>
    <n v="4"/>
    <n v="3920"/>
    <n v="572"/>
    <x v="6"/>
    <x v="0"/>
  </r>
  <r>
    <d v="2015-03-01T16:08:01"/>
    <n v="100"/>
    <x v="13"/>
    <n v="50"/>
    <n v="8"/>
    <n v="400"/>
    <n v="4"/>
    <n v="200"/>
    <n v="4"/>
    <n v="200"/>
    <n v="686"/>
    <x v="7"/>
    <x v="0"/>
  </r>
  <r>
    <d v="2015-08-18T14:26:58"/>
    <n v="100"/>
    <x v="13"/>
    <n v="100"/>
    <n v="8"/>
    <n v="800"/>
    <n v="4"/>
    <n v="400"/>
    <n v="4"/>
    <n v="400"/>
    <n v="686"/>
    <x v="7"/>
    <x v="1"/>
  </r>
  <r>
    <d v="2015-03-01T16:08:01"/>
    <n v="100"/>
    <x v="13"/>
    <n v="190"/>
    <n v="8"/>
    <n v="1520"/>
    <n v="4"/>
    <n v="760"/>
    <n v="4"/>
    <n v="760"/>
    <n v="686"/>
    <x v="7"/>
    <x v="0"/>
  </r>
  <r>
    <d v="2015-05-14T12:44:32"/>
    <n v="100"/>
    <x v="13"/>
    <n v="690"/>
    <n v="8"/>
    <n v="5520"/>
    <n v="4"/>
    <n v="2760"/>
    <n v="4"/>
    <n v="2760"/>
    <n v="686"/>
    <x v="7"/>
    <x v="1"/>
  </r>
  <r>
    <d v="2015-07-25T03:50:22"/>
    <n v="100"/>
    <x v="13"/>
    <n v="90"/>
    <n v="8"/>
    <n v="720"/>
    <n v="4"/>
    <n v="360"/>
    <n v="4"/>
    <n v="360"/>
    <n v="846"/>
    <x v="8"/>
    <x v="0"/>
  </r>
  <r>
    <d v="2015-04-20T09:55:23"/>
    <n v="100"/>
    <x v="13"/>
    <n v="160"/>
    <n v="8"/>
    <n v="1280"/>
    <n v="4"/>
    <n v="640"/>
    <n v="4"/>
    <n v="640"/>
    <n v="846"/>
    <x v="8"/>
    <x v="0"/>
  </r>
  <r>
    <d v="2015-05-12T09:10:47"/>
    <n v="100"/>
    <x v="13"/>
    <n v="280"/>
    <n v="8"/>
    <n v="2240"/>
    <n v="4"/>
    <n v="1120"/>
    <n v="4"/>
    <n v="1120"/>
    <n v="846"/>
    <x v="8"/>
    <x v="0"/>
  </r>
  <r>
    <d v="2015-07-13T12:31:39"/>
    <n v="100"/>
    <x v="13"/>
    <n v="300"/>
    <n v="8"/>
    <n v="2400"/>
    <n v="4"/>
    <n v="1200"/>
    <n v="4"/>
    <n v="1200"/>
    <n v="846"/>
    <x v="8"/>
    <x v="1"/>
  </r>
  <r>
    <d v="2015-10-31T03:23:56"/>
    <n v="100"/>
    <x v="13"/>
    <n v="450"/>
    <n v="8"/>
    <n v="3600"/>
    <n v="4"/>
    <n v="1800"/>
    <n v="4"/>
    <n v="1800"/>
    <n v="846"/>
    <x v="8"/>
    <x v="0"/>
  </r>
  <r>
    <d v="2015-04-10T00:06:57"/>
    <n v="100"/>
    <x v="13"/>
    <n v="580"/>
    <n v="8"/>
    <n v="4640"/>
    <n v="4"/>
    <n v="2320"/>
    <n v="4"/>
    <n v="2320"/>
    <n v="846"/>
    <x v="8"/>
    <x v="0"/>
  </r>
  <r>
    <d v="2015-09-30T17:31:08"/>
    <n v="100"/>
    <x v="13"/>
    <n v="650"/>
    <n v="8"/>
    <n v="5200"/>
    <n v="4"/>
    <n v="2600"/>
    <n v="4"/>
    <n v="2600"/>
    <n v="846"/>
    <x v="8"/>
    <x v="3"/>
  </r>
  <r>
    <d v="2015-08-25T01:33:51"/>
    <n v="100"/>
    <x v="13"/>
    <n v="900"/>
    <n v="8"/>
    <n v="7200"/>
    <n v="4"/>
    <n v="3600"/>
    <n v="4"/>
    <n v="3600"/>
    <n v="846"/>
    <x v="8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9">
  <r>
    <d v="2015-10-31T03:23:56"/>
    <x v="0"/>
    <x v="0"/>
    <n v="40"/>
    <n v="16"/>
    <n v="640"/>
    <n v="14"/>
    <n v="560"/>
    <n v="2"/>
    <n v="80"/>
    <x v="0"/>
    <x v="0"/>
    <x v="0"/>
  </r>
  <r>
    <d v="2015-10-13T17:28:50"/>
    <x v="0"/>
    <x v="0"/>
    <n v="20"/>
    <n v="16"/>
    <n v="320"/>
    <n v="14"/>
    <n v="280"/>
    <n v="2"/>
    <n v="40"/>
    <x v="1"/>
    <x v="1"/>
    <x v="0"/>
  </r>
  <r>
    <d v="2015-08-31T02:09:37"/>
    <x v="0"/>
    <x v="0"/>
    <n v="20"/>
    <n v="16"/>
    <n v="320"/>
    <n v="14"/>
    <n v="280"/>
    <n v="2"/>
    <n v="40"/>
    <x v="1"/>
    <x v="1"/>
    <x v="0"/>
  </r>
  <r>
    <d v="2015-05-08T20:46:56"/>
    <x v="0"/>
    <x v="0"/>
    <n v="20"/>
    <n v="16"/>
    <n v="320"/>
    <n v="14"/>
    <n v="280"/>
    <n v="2"/>
    <n v="40"/>
    <x v="2"/>
    <x v="1"/>
    <x v="0"/>
  </r>
  <r>
    <d v="2015-02-16T07:15:07"/>
    <x v="0"/>
    <x v="0"/>
    <n v="789"/>
    <n v="16"/>
    <n v="12624"/>
    <n v="14"/>
    <n v="11046"/>
    <n v="2"/>
    <n v="1578"/>
    <x v="0"/>
    <x v="0"/>
    <x v="0"/>
  </r>
  <r>
    <d v="2015-02-16T07:15:07"/>
    <x v="0"/>
    <x v="0"/>
    <n v="150"/>
    <n v="16"/>
    <n v="2400"/>
    <n v="14"/>
    <n v="2100"/>
    <n v="2"/>
    <n v="300"/>
    <x v="0"/>
    <x v="0"/>
    <x v="0"/>
  </r>
  <r>
    <d v="2015-08-06T09:48:10"/>
    <x v="0"/>
    <x v="0"/>
    <n v="20"/>
    <n v="16"/>
    <n v="320"/>
    <n v="14"/>
    <n v="280"/>
    <n v="2"/>
    <n v="40"/>
    <x v="0"/>
    <x v="0"/>
    <x v="1"/>
  </r>
  <r>
    <d v="2015-07-04T03:52:17"/>
    <x v="0"/>
    <x v="0"/>
    <n v="650"/>
    <n v="16"/>
    <n v="10400"/>
    <n v="14"/>
    <n v="9100"/>
    <n v="2"/>
    <n v="1300"/>
    <x v="0"/>
    <x v="0"/>
    <x v="1"/>
  </r>
  <r>
    <d v="2015-04-24T22:26:18"/>
    <x v="0"/>
    <x v="0"/>
    <n v="240"/>
    <n v="16"/>
    <n v="3840"/>
    <n v="14"/>
    <n v="3360"/>
    <n v="2"/>
    <n v="480"/>
    <x v="0"/>
    <x v="0"/>
    <x v="1"/>
  </r>
  <r>
    <d v="2015-10-04T19:34:43"/>
    <x v="1"/>
    <x v="0"/>
    <n v="360"/>
    <n v="16"/>
    <n v="5760"/>
    <n v="14"/>
    <n v="5040"/>
    <n v="2"/>
    <n v="720"/>
    <x v="0"/>
    <x v="0"/>
    <x v="1"/>
  </r>
  <r>
    <d v="2015-12-16T00:15:10"/>
    <x v="0"/>
    <x v="0"/>
    <n v="20"/>
    <n v="16"/>
    <n v="320"/>
    <n v="14"/>
    <n v="280"/>
    <n v="2"/>
    <n v="40"/>
    <x v="1"/>
    <x v="1"/>
    <x v="2"/>
  </r>
  <r>
    <d v="2015-10-29T12:46:01"/>
    <x v="0"/>
    <x v="0"/>
    <n v="20"/>
    <n v="16"/>
    <n v="320"/>
    <n v="14"/>
    <n v="280"/>
    <n v="2"/>
    <n v="40"/>
    <x v="1"/>
    <x v="1"/>
    <x v="2"/>
  </r>
  <r>
    <d v="2015-12-31T13:37:01"/>
    <x v="0"/>
    <x v="0"/>
    <n v="720"/>
    <n v="16"/>
    <n v="11520"/>
    <n v="14"/>
    <n v="10080"/>
    <n v="2"/>
    <n v="1440"/>
    <x v="3"/>
    <x v="2"/>
    <x v="0"/>
  </r>
  <r>
    <d v="2015-12-30T14:36:46"/>
    <x v="0"/>
    <x v="0"/>
    <n v="80"/>
    <n v="16"/>
    <n v="1280"/>
    <n v="14"/>
    <n v="1120"/>
    <n v="2"/>
    <n v="160"/>
    <x v="1"/>
    <x v="1"/>
    <x v="0"/>
  </r>
  <r>
    <d v="2015-12-28T00:16:22"/>
    <x v="0"/>
    <x v="0"/>
    <n v="10"/>
    <n v="16"/>
    <n v="160"/>
    <n v="14"/>
    <n v="140"/>
    <n v="2"/>
    <n v="20"/>
    <x v="4"/>
    <x v="3"/>
    <x v="0"/>
  </r>
  <r>
    <d v="2015-12-26T17:22:31"/>
    <x v="0"/>
    <x v="0"/>
    <n v="310"/>
    <n v="16"/>
    <n v="4960"/>
    <n v="14"/>
    <n v="4340"/>
    <n v="2"/>
    <n v="620"/>
    <x v="4"/>
    <x v="3"/>
    <x v="0"/>
  </r>
  <r>
    <d v="2015-12-19T19:46:26"/>
    <x v="0"/>
    <x v="0"/>
    <n v="450"/>
    <n v="16"/>
    <n v="7200"/>
    <n v="14"/>
    <n v="6300"/>
    <n v="2"/>
    <n v="900"/>
    <x v="5"/>
    <x v="4"/>
    <x v="0"/>
  </r>
  <r>
    <d v="2015-10-29T18:56:16"/>
    <x v="0"/>
    <x v="0"/>
    <n v="20"/>
    <n v="16"/>
    <n v="320"/>
    <n v="14"/>
    <n v="280"/>
    <n v="2"/>
    <n v="40"/>
    <x v="1"/>
    <x v="1"/>
    <x v="0"/>
  </r>
  <r>
    <d v="2015-10-28T13:09:39"/>
    <x v="0"/>
    <x v="0"/>
    <n v="10"/>
    <n v="16"/>
    <n v="160"/>
    <n v="14"/>
    <n v="140"/>
    <n v="2"/>
    <n v="20"/>
    <x v="3"/>
    <x v="2"/>
    <x v="0"/>
  </r>
  <r>
    <d v="2015-10-17T00:32:23"/>
    <x v="0"/>
    <x v="0"/>
    <n v="920"/>
    <n v="16"/>
    <n v="14720"/>
    <n v="14"/>
    <n v="12880"/>
    <n v="2"/>
    <n v="1840"/>
    <x v="3"/>
    <x v="2"/>
    <x v="0"/>
  </r>
  <r>
    <d v="2015-10-08T03:03:20"/>
    <x v="0"/>
    <x v="0"/>
    <n v="50"/>
    <n v="16"/>
    <n v="800"/>
    <n v="14"/>
    <n v="700"/>
    <n v="2"/>
    <n v="100"/>
    <x v="6"/>
    <x v="5"/>
    <x v="0"/>
  </r>
  <r>
    <d v="2015-10-06T06:31:42"/>
    <x v="0"/>
    <x v="0"/>
    <n v="910"/>
    <n v="16"/>
    <n v="14560"/>
    <n v="14"/>
    <n v="12740"/>
    <n v="2"/>
    <n v="1820"/>
    <x v="5"/>
    <x v="4"/>
    <x v="0"/>
  </r>
  <r>
    <d v="2015-09-30T10:57:41"/>
    <x v="0"/>
    <x v="0"/>
    <n v="460"/>
    <n v="16"/>
    <n v="7360"/>
    <n v="14"/>
    <n v="6440"/>
    <n v="2"/>
    <n v="920"/>
    <x v="7"/>
    <x v="6"/>
    <x v="0"/>
  </r>
  <r>
    <d v="2015-09-23T13:36:04"/>
    <x v="0"/>
    <x v="0"/>
    <n v="640"/>
    <n v="16"/>
    <n v="10240"/>
    <n v="14"/>
    <n v="8960"/>
    <n v="2"/>
    <n v="1280"/>
    <x v="3"/>
    <x v="2"/>
    <x v="0"/>
  </r>
  <r>
    <d v="2015-09-21T08:23:25"/>
    <x v="0"/>
    <x v="0"/>
    <n v="240"/>
    <n v="16"/>
    <n v="3840"/>
    <n v="14"/>
    <n v="3360"/>
    <n v="2"/>
    <n v="480"/>
    <x v="7"/>
    <x v="6"/>
    <x v="0"/>
  </r>
  <r>
    <d v="2015-08-09T08:04:28"/>
    <x v="0"/>
    <x v="0"/>
    <n v="350"/>
    <n v="16"/>
    <n v="5600"/>
    <n v="14"/>
    <n v="4900"/>
    <n v="2"/>
    <n v="700"/>
    <x v="4"/>
    <x v="3"/>
    <x v="0"/>
  </r>
  <r>
    <d v="2015-08-04T10:25:42"/>
    <x v="0"/>
    <x v="0"/>
    <n v="450"/>
    <n v="16"/>
    <n v="7200"/>
    <n v="14"/>
    <n v="6300"/>
    <n v="2"/>
    <n v="900"/>
    <x v="4"/>
    <x v="3"/>
    <x v="0"/>
  </r>
  <r>
    <d v="2015-07-31T04:50:44"/>
    <x v="0"/>
    <x v="0"/>
    <n v="270"/>
    <n v="16"/>
    <n v="4320"/>
    <n v="14"/>
    <n v="3780"/>
    <n v="2"/>
    <n v="540"/>
    <x v="3"/>
    <x v="2"/>
    <x v="0"/>
  </r>
  <r>
    <d v="2015-07-26T20:36:02"/>
    <x v="0"/>
    <x v="0"/>
    <n v="470"/>
    <n v="16"/>
    <n v="7520"/>
    <n v="14"/>
    <n v="6580"/>
    <n v="2"/>
    <n v="940"/>
    <x v="8"/>
    <x v="6"/>
    <x v="0"/>
  </r>
  <r>
    <d v="2015-07-14T22:15:10"/>
    <x v="0"/>
    <x v="0"/>
    <n v="50"/>
    <n v="16"/>
    <n v="800"/>
    <n v="14"/>
    <n v="700"/>
    <n v="2"/>
    <n v="100"/>
    <x v="1"/>
    <x v="1"/>
    <x v="0"/>
  </r>
  <r>
    <d v="2015-07-13T07:38:50"/>
    <x v="0"/>
    <x v="0"/>
    <n v="370"/>
    <n v="16"/>
    <n v="5920"/>
    <n v="14"/>
    <n v="5180"/>
    <n v="2"/>
    <n v="740"/>
    <x v="3"/>
    <x v="2"/>
    <x v="0"/>
  </r>
  <r>
    <d v="2015-07-03T08:57:22"/>
    <x v="0"/>
    <x v="0"/>
    <n v="210"/>
    <n v="16"/>
    <n v="3360"/>
    <n v="14"/>
    <n v="2940"/>
    <n v="2"/>
    <n v="420"/>
    <x v="4"/>
    <x v="3"/>
    <x v="0"/>
  </r>
  <r>
    <d v="2015-07-02T10:54:07"/>
    <x v="0"/>
    <x v="0"/>
    <n v="100"/>
    <n v="16"/>
    <n v="1600"/>
    <n v="14"/>
    <n v="1400"/>
    <n v="2"/>
    <n v="200"/>
    <x v="4"/>
    <x v="3"/>
    <x v="0"/>
  </r>
  <r>
    <d v="2015-06-21T21:59:12"/>
    <x v="0"/>
    <x v="0"/>
    <n v="810"/>
    <n v="16"/>
    <n v="12960"/>
    <n v="14"/>
    <n v="11340"/>
    <n v="2"/>
    <n v="1620"/>
    <x v="7"/>
    <x v="6"/>
    <x v="0"/>
  </r>
  <r>
    <d v="2015-06-17T05:16:51"/>
    <x v="0"/>
    <x v="0"/>
    <n v="20"/>
    <n v="16"/>
    <n v="320"/>
    <n v="14"/>
    <n v="280"/>
    <n v="2"/>
    <n v="40"/>
    <x v="1"/>
    <x v="1"/>
    <x v="0"/>
  </r>
  <r>
    <d v="2015-06-15T06:44:35"/>
    <x v="0"/>
    <x v="0"/>
    <n v="370"/>
    <n v="16"/>
    <n v="5920"/>
    <n v="14"/>
    <n v="5180"/>
    <n v="2"/>
    <n v="740"/>
    <x v="6"/>
    <x v="5"/>
    <x v="0"/>
  </r>
  <r>
    <d v="2015-06-15T04:36:18"/>
    <x v="0"/>
    <x v="0"/>
    <n v="100"/>
    <n v="16"/>
    <n v="1600"/>
    <n v="14"/>
    <n v="1400"/>
    <n v="2"/>
    <n v="200"/>
    <x v="9"/>
    <x v="7"/>
    <x v="0"/>
  </r>
  <r>
    <d v="2015-06-08T03:04:31"/>
    <x v="0"/>
    <x v="0"/>
    <n v="530"/>
    <n v="16"/>
    <n v="8480"/>
    <n v="14"/>
    <n v="7420"/>
    <n v="2"/>
    <n v="1060"/>
    <x v="3"/>
    <x v="2"/>
    <x v="0"/>
  </r>
  <r>
    <d v="2015-05-26T01:22:15"/>
    <x v="0"/>
    <x v="0"/>
    <n v="460"/>
    <n v="16"/>
    <n v="7360"/>
    <n v="14"/>
    <n v="6440"/>
    <n v="2"/>
    <n v="920"/>
    <x v="9"/>
    <x v="7"/>
    <x v="0"/>
  </r>
  <r>
    <d v="2015-05-23T03:04:45"/>
    <x v="0"/>
    <x v="0"/>
    <n v="20"/>
    <n v="16"/>
    <n v="320"/>
    <n v="14"/>
    <n v="280"/>
    <n v="2"/>
    <n v="40"/>
    <x v="1"/>
    <x v="1"/>
    <x v="0"/>
  </r>
  <r>
    <d v="2015-05-16T16:39:53"/>
    <x v="0"/>
    <x v="0"/>
    <n v="600"/>
    <n v="16"/>
    <n v="9600"/>
    <n v="14"/>
    <n v="8400"/>
    <n v="2"/>
    <n v="1200"/>
    <x v="3"/>
    <x v="2"/>
    <x v="0"/>
  </r>
  <r>
    <d v="2015-05-10T14:14:51"/>
    <x v="0"/>
    <x v="0"/>
    <n v="980"/>
    <n v="16"/>
    <n v="15680"/>
    <n v="14"/>
    <n v="13720"/>
    <n v="2"/>
    <n v="1960"/>
    <x v="0"/>
    <x v="0"/>
    <x v="0"/>
  </r>
  <r>
    <d v="2015-05-06T06:08:35"/>
    <x v="0"/>
    <x v="0"/>
    <n v="180"/>
    <n v="16"/>
    <n v="2880"/>
    <n v="14"/>
    <n v="2520"/>
    <n v="2"/>
    <n v="360"/>
    <x v="8"/>
    <x v="6"/>
    <x v="0"/>
  </r>
  <r>
    <d v="2015-05-05T17:09:32"/>
    <x v="0"/>
    <x v="0"/>
    <n v="840"/>
    <n v="16"/>
    <n v="13440"/>
    <n v="14"/>
    <n v="11760"/>
    <n v="2"/>
    <n v="1680"/>
    <x v="4"/>
    <x v="3"/>
    <x v="0"/>
  </r>
  <r>
    <d v="2015-04-24T01:03:54"/>
    <x v="0"/>
    <x v="0"/>
    <n v="540"/>
    <n v="16"/>
    <n v="8640"/>
    <n v="14"/>
    <n v="7560"/>
    <n v="2"/>
    <n v="1080"/>
    <x v="10"/>
    <x v="8"/>
    <x v="0"/>
  </r>
  <r>
    <d v="2015-04-15T10:09:02"/>
    <x v="0"/>
    <x v="0"/>
    <n v="20"/>
    <n v="16"/>
    <n v="320"/>
    <n v="14"/>
    <n v="280"/>
    <n v="2"/>
    <n v="40"/>
    <x v="1"/>
    <x v="1"/>
    <x v="0"/>
  </r>
  <r>
    <d v="2015-04-14T04:14:39"/>
    <x v="0"/>
    <x v="0"/>
    <n v="820"/>
    <n v="16"/>
    <n v="13120"/>
    <n v="14"/>
    <n v="11480"/>
    <n v="2"/>
    <n v="1640"/>
    <x v="6"/>
    <x v="5"/>
    <x v="0"/>
  </r>
  <r>
    <d v="2015-03-16T21:17:28"/>
    <x v="0"/>
    <x v="0"/>
    <n v="380"/>
    <n v="16"/>
    <n v="6080"/>
    <n v="14"/>
    <n v="5320"/>
    <n v="2"/>
    <n v="760"/>
    <x v="6"/>
    <x v="5"/>
    <x v="0"/>
  </r>
  <r>
    <d v="2015-03-13T17:39:44"/>
    <x v="0"/>
    <x v="0"/>
    <n v="90"/>
    <n v="16"/>
    <n v="1440"/>
    <n v="14"/>
    <n v="1260"/>
    <n v="2"/>
    <n v="180"/>
    <x v="1"/>
    <x v="1"/>
    <x v="0"/>
  </r>
  <r>
    <d v="2015-03-13T17:39:44"/>
    <x v="0"/>
    <x v="0"/>
    <n v="20"/>
    <n v="16"/>
    <n v="320"/>
    <n v="14"/>
    <n v="280"/>
    <n v="2"/>
    <n v="40"/>
    <x v="1"/>
    <x v="1"/>
    <x v="0"/>
  </r>
  <r>
    <d v="2015-03-07T05:54:09"/>
    <x v="0"/>
    <x v="0"/>
    <n v="154"/>
    <n v="16"/>
    <n v="2464"/>
    <n v="14"/>
    <n v="2156"/>
    <n v="2"/>
    <n v="308"/>
    <x v="7"/>
    <x v="6"/>
    <x v="0"/>
  </r>
  <r>
    <d v="2015-03-07T05:54:09"/>
    <x v="0"/>
    <x v="0"/>
    <n v="50"/>
    <n v="16"/>
    <n v="800"/>
    <n v="14"/>
    <n v="700"/>
    <n v="2"/>
    <n v="100"/>
    <x v="7"/>
    <x v="6"/>
    <x v="0"/>
  </r>
  <r>
    <d v="2015-03-04T00:08:21"/>
    <x v="0"/>
    <x v="0"/>
    <n v="522"/>
    <n v="16"/>
    <n v="8352"/>
    <n v="14"/>
    <n v="7308"/>
    <n v="2"/>
    <n v="1044"/>
    <x v="7"/>
    <x v="6"/>
    <x v="0"/>
  </r>
  <r>
    <d v="2015-02-19T12:52:26"/>
    <x v="0"/>
    <x v="0"/>
    <n v="680"/>
    <n v="16"/>
    <n v="10880"/>
    <n v="14"/>
    <n v="9520"/>
    <n v="2"/>
    <n v="1360"/>
    <x v="5"/>
    <x v="4"/>
    <x v="0"/>
  </r>
  <r>
    <d v="2015-02-19T12:52:26"/>
    <x v="0"/>
    <x v="0"/>
    <n v="500"/>
    <n v="16"/>
    <n v="8000"/>
    <n v="14"/>
    <n v="7000"/>
    <n v="2"/>
    <n v="1000"/>
    <x v="5"/>
    <x v="4"/>
    <x v="0"/>
  </r>
  <r>
    <d v="2015-02-05T19:53:21"/>
    <x v="0"/>
    <x v="0"/>
    <n v="740"/>
    <n v="16"/>
    <n v="11840"/>
    <n v="14"/>
    <n v="10360"/>
    <n v="2"/>
    <n v="1480"/>
    <x v="6"/>
    <x v="5"/>
    <x v="0"/>
  </r>
  <r>
    <d v="2015-02-05T19:53:21"/>
    <x v="0"/>
    <x v="0"/>
    <n v="321"/>
    <n v="16"/>
    <n v="5136"/>
    <n v="14"/>
    <n v="4494"/>
    <n v="2"/>
    <n v="642"/>
    <x v="6"/>
    <x v="5"/>
    <x v="0"/>
  </r>
  <r>
    <d v="2015-02-02T22:43:49"/>
    <x v="0"/>
    <x v="0"/>
    <n v="820"/>
    <n v="16"/>
    <n v="13120"/>
    <n v="14"/>
    <n v="11480"/>
    <n v="2"/>
    <n v="1640"/>
    <x v="5"/>
    <x v="4"/>
    <x v="0"/>
  </r>
  <r>
    <d v="2015-02-02T22:43:49"/>
    <x v="0"/>
    <x v="0"/>
    <n v="789"/>
    <n v="16"/>
    <n v="12624"/>
    <n v="14"/>
    <n v="11046"/>
    <n v="2"/>
    <n v="1578"/>
    <x v="5"/>
    <x v="4"/>
    <x v="0"/>
  </r>
  <r>
    <d v="2015-01-31T16:49:22"/>
    <x v="0"/>
    <x v="0"/>
    <n v="510"/>
    <n v="16"/>
    <n v="8160"/>
    <n v="14"/>
    <n v="7140"/>
    <n v="2"/>
    <n v="1020"/>
    <x v="9"/>
    <x v="7"/>
    <x v="0"/>
  </r>
  <r>
    <d v="2015-01-31T16:49:22"/>
    <x v="0"/>
    <x v="0"/>
    <n v="123"/>
    <n v="16"/>
    <n v="1968"/>
    <n v="14"/>
    <n v="1722"/>
    <n v="2"/>
    <n v="246"/>
    <x v="9"/>
    <x v="7"/>
    <x v="0"/>
  </r>
  <r>
    <d v="2015-01-29T12:57:01"/>
    <x v="0"/>
    <x v="0"/>
    <n v="20"/>
    <n v="16"/>
    <n v="320"/>
    <n v="14"/>
    <n v="280"/>
    <n v="2"/>
    <n v="40"/>
    <x v="1"/>
    <x v="1"/>
    <x v="0"/>
  </r>
  <r>
    <d v="2015-01-29T12:57:01"/>
    <x v="0"/>
    <x v="0"/>
    <n v="20"/>
    <n v="16"/>
    <n v="320"/>
    <n v="14"/>
    <n v="280"/>
    <n v="2"/>
    <n v="40"/>
    <x v="1"/>
    <x v="1"/>
    <x v="0"/>
  </r>
  <r>
    <d v="2015-01-24T20:54:48"/>
    <x v="0"/>
    <x v="0"/>
    <n v="580"/>
    <n v="16"/>
    <n v="9280"/>
    <n v="14"/>
    <n v="8120"/>
    <n v="2"/>
    <n v="1160"/>
    <x v="9"/>
    <x v="7"/>
    <x v="0"/>
  </r>
  <r>
    <d v="2015-01-24T20:54:48"/>
    <x v="0"/>
    <x v="0"/>
    <n v="500"/>
    <n v="16"/>
    <n v="8000"/>
    <n v="14"/>
    <n v="7000"/>
    <n v="2"/>
    <n v="1000"/>
    <x v="9"/>
    <x v="7"/>
    <x v="0"/>
  </r>
  <r>
    <d v="2015-01-14T01:22:42"/>
    <x v="0"/>
    <x v="0"/>
    <n v="456"/>
    <n v="16"/>
    <n v="7296"/>
    <n v="14"/>
    <n v="6384"/>
    <n v="2"/>
    <n v="912"/>
    <x v="7"/>
    <x v="6"/>
    <x v="0"/>
  </r>
  <r>
    <d v="2015-01-14T01:22:42"/>
    <x v="0"/>
    <x v="0"/>
    <n v="180"/>
    <n v="16"/>
    <n v="2880"/>
    <n v="14"/>
    <n v="2520"/>
    <n v="2"/>
    <n v="360"/>
    <x v="7"/>
    <x v="6"/>
    <x v="0"/>
  </r>
  <r>
    <d v="2015-01-10T00:27:29"/>
    <x v="0"/>
    <x v="0"/>
    <n v="580"/>
    <n v="16"/>
    <n v="9280"/>
    <n v="14"/>
    <n v="8120"/>
    <n v="2"/>
    <n v="1160"/>
    <x v="7"/>
    <x v="6"/>
    <x v="0"/>
  </r>
  <r>
    <d v="2015-01-10T00:27:29"/>
    <x v="0"/>
    <x v="0"/>
    <n v="120"/>
    <n v="16"/>
    <n v="1920"/>
    <n v="14"/>
    <n v="1680"/>
    <n v="2"/>
    <n v="240"/>
    <x v="7"/>
    <x v="6"/>
    <x v="0"/>
  </r>
  <r>
    <d v="2015-01-09T10:58:41"/>
    <x v="0"/>
    <x v="0"/>
    <n v="660"/>
    <n v="16"/>
    <n v="10560"/>
    <n v="14"/>
    <n v="9240"/>
    <n v="2"/>
    <n v="1320"/>
    <x v="4"/>
    <x v="3"/>
    <x v="0"/>
  </r>
  <r>
    <d v="2015-01-09T10:58:41"/>
    <x v="0"/>
    <x v="0"/>
    <n v="456"/>
    <n v="16"/>
    <n v="7296"/>
    <n v="14"/>
    <n v="6384"/>
    <n v="2"/>
    <n v="912"/>
    <x v="4"/>
    <x v="3"/>
    <x v="0"/>
  </r>
  <r>
    <d v="2015-01-07T08:38:59"/>
    <x v="0"/>
    <x v="0"/>
    <n v="460"/>
    <n v="16"/>
    <n v="7360"/>
    <n v="14"/>
    <n v="6440"/>
    <n v="2"/>
    <n v="920"/>
    <x v="9"/>
    <x v="7"/>
    <x v="0"/>
  </r>
  <r>
    <d v="2015-01-07T08:38:59"/>
    <x v="0"/>
    <x v="0"/>
    <n v="152"/>
    <n v="16"/>
    <n v="2432"/>
    <n v="14"/>
    <n v="2128"/>
    <n v="2"/>
    <n v="304"/>
    <x v="9"/>
    <x v="7"/>
    <x v="0"/>
  </r>
  <r>
    <d v="2015-03-04T00:08:21"/>
    <x v="0"/>
    <x v="0"/>
    <n v="660"/>
    <m/>
    <n v="0"/>
    <n v="14"/>
    <n v="9240"/>
    <n v="-14"/>
    <n v="-9240"/>
    <x v="7"/>
    <x v="6"/>
    <x v="0"/>
  </r>
  <r>
    <d v="2015-12-18T06:46:38"/>
    <x v="0"/>
    <x v="0"/>
    <n v="240"/>
    <n v="16"/>
    <n v="3840"/>
    <n v="14"/>
    <n v="3360"/>
    <n v="2"/>
    <n v="480"/>
    <x v="9"/>
    <x v="7"/>
    <x v="1"/>
  </r>
  <r>
    <d v="2015-12-08T00:08:12"/>
    <x v="0"/>
    <x v="0"/>
    <n v="200"/>
    <n v="16"/>
    <n v="3200"/>
    <n v="14"/>
    <n v="2800"/>
    <n v="2"/>
    <n v="400"/>
    <x v="5"/>
    <x v="4"/>
    <x v="1"/>
  </r>
  <r>
    <d v="2015-12-06T21:19:13"/>
    <x v="0"/>
    <x v="0"/>
    <n v="510"/>
    <n v="16"/>
    <n v="8160"/>
    <n v="14"/>
    <n v="7140"/>
    <n v="2"/>
    <n v="1020"/>
    <x v="9"/>
    <x v="7"/>
    <x v="1"/>
  </r>
  <r>
    <d v="2015-10-31T03:23:56"/>
    <x v="0"/>
    <x v="0"/>
    <n v="790"/>
    <n v="16"/>
    <n v="12640"/>
    <n v="14"/>
    <n v="11060"/>
    <n v="2"/>
    <n v="1580"/>
    <x v="6"/>
    <x v="5"/>
    <x v="1"/>
  </r>
  <r>
    <d v="2015-10-31T03:23:56"/>
    <x v="0"/>
    <x v="0"/>
    <n v="440"/>
    <n v="16"/>
    <n v="7040"/>
    <n v="14"/>
    <n v="6160"/>
    <n v="2"/>
    <n v="880"/>
    <x v="3"/>
    <x v="2"/>
    <x v="1"/>
  </r>
  <r>
    <d v="2015-09-12T17:46:06"/>
    <x v="0"/>
    <x v="0"/>
    <n v="80"/>
    <n v="16"/>
    <n v="1280"/>
    <n v="14"/>
    <n v="1120"/>
    <n v="2"/>
    <n v="160"/>
    <x v="6"/>
    <x v="5"/>
    <x v="1"/>
  </r>
  <r>
    <d v="2015-09-05T08:50:22"/>
    <x v="0"/>
    <x v="0"/>
    <n v="410"/>
    <n v="16"/>
    <n v="6560"/>
    <n v="14"/>
    <n v="5740"/>
    <n v="2"/>
    <n v="820"/>
    <x v="6"/>
    <x v="5"/>
    <x v="1"/>
  </r>
  <r>
    <d v="2015-09-03T07:40:39"/>
    <x v="0"/>
    <x v="0"/>
    <n v="320"/>
    <n v="16"/>
    <n v="5120"/>
    <n v="14"/>
    <n v="4480"/>
    <n v="2"/>
    <n v="640"/>
    <x v="9"/>
    <x v="7"/>
    <x v="1"/>
  </r>
  <r>
    <d v="2015-08-24T22:06:57"/>
    <x v="0"/>
    <x v="0"/>
    <n v="560"/>
    <n v="16"/>
    <n v="8960"/>
    <n v="14"/>
    <n v="7840"/>
    <n v="2"/>
    <n v="1120"/>
    <x v="10"/>
    <x v="8"/>
    <x v="1"/>
  </r>
  <r>
    <d v="2015-08-23T20:57:51"/>
    <x v="0"/>
    <x v="0"/>
    <n v="350"/>
    <n v="16"/>
    <n v="5600"/>
    <n v="14"/>
    <n v="4900"/>
    <n v="2"/>
    <n v="700"/>
    <x v="4"/>
    <x v="3"/>
    <x v="1"/>
  </r>
  <r>
    <d v="2015-08-18T03:09:10"/>
    <x v="0"/>
    <x v="0"/>
    <n v="930"/>
    <n v="16"/>
    <n v="14880"/>
    <n v="14"/>
    <n v="13020"/>
    <n v="2"/>
    <n v="1860"/>
    <x v="6"/>
    <x v="5"/>
    <x v="1"/>
  </r>
  <r>
    <d v="2015-08-16T16:16:24"/>
    <x v="0"/>
    <x v="0"/>
    <n v="640"/>
    <n v="16"/>
    <n v="10240"/>
    <n v="14"/>
    <n v="8960"/>
    <n v="2"/>
    <n v="1280"/>
    <x v="9"/>
    <x v="7"/>
    <x v="1"/>
  </r>
  <r>
    <d v="2015-08-10T07:55:18"/>
    <x v="0"/>
    <x v="0"/>
    <n v="60"/>
    <n v="16"/>
    <n v="960"/>
    <n v="14"/>
    <n v="840"/>
    <n v="2"/>
    <n v="120"/>
    <x v="1"/>
    <x v="1"/>
    <x v="1"/>
  </r>
  <r>
    <d v="2015-08-04T16:46:52"/>
    <x v="0"/>
    <x v="0"/>
    <n v="400"/>
    <n v="16"/>
    <n v="6400"/>
    <n v="14"/>
    <n v="5600"/>
    <n v="2"/>
    <n v="800"/>
    <x v="6"/>
    <x v="5"/>
    <x v="1"/>
  </r>
  <r>
    <d v="2015-07-31T07:17:56"/>
    <x v="0"/>
    <x v="0"/>
    <n v="310"/>
    <n v="16"/>
    <n v="4960"/>
    <n v="14"/>
    <n v="4340"/>
    <n v="2"/>
    <n v="620"/>
    <x v="4"/>
    <x v="3"/>
    <x v="1"/>
  </r>
  <r>
    <d v="2015-05-19T21:19:36"/>
    <x v="0"/>
    <x v="0"/>
    <n v="57645"/>
    <n v="16"/>
    <n v="922320"/>
    <n v="14"/>
    <n v="807030"/>
    <n v="2"/>
    <n v="115290"/>
    <x v="10"/>
    <x v="8"/>
    <x v="1"/>
  </r>
  <r>
    <d v="2015-04-24T05:48:39"/>
    <x v="0"/>
    <x v="0"/>
    <n v="850"/>
    <n v="16"/>
    <n v="13600"/>
    <n v="14"/>
    <n v="11900"/>
    <n v="2"/>
    <n v="1700"/>
    <x v="0"/>
    <x v="0"/>
    <x v="1"/>
  </r>
  <r>
    <d v="2015-04-23T03:35:28"/>
    <x v="0"/>
    <x v="0"/>
    <n v="20"/>
    <n v="16"/>
    <n v="320"/>
    <n v="14"/>
    <n v="280"/>
    <n v="2"/>
    <n v="40"/>
    <x v="1"/>
    <x v="1"/>
    <x v="1"/>
  </r>
  <r>
    <d v="2015-04-23T00:40:12"/>
    <x v="0"/>
    <x v="0"/>
    <n v="340"/>
    <n v="16"/>
    <n v="5440"/>
    <n v="14"/>
    <n v="4760"/>
    <n v="2"/>
    <n v="680"/>
    <x v="6"/>
    <x v="5"/>
    <x v="1"/>
  </r>
  <r>
    <d v="2015-04-22T07:53:16"/>
    <x v="0"/>
    <x v="0"/>
    <n v="300"/>
    <n v="16"/>
    <n v="4800"/>
    <n v="14"/>
    <n v="4200"/>
    <n v="2"/>
    <n v="600"/>
    <x v="4"/>
    <x v="3"/>
    <x v="1"/>
  </r>
  <r>
    <d v="2015-04-18T02:07:46"/>
    <x v="0"/>
    <x v="0"/>
    <n v="170"/>
    <n v="16"/>
    <n v="2720"/>
    <n v="14"/>
    <n v="2380"/>
    <n v="2"/>
    <n v="340"/>
    <x v="5"/>
    <x v="4"/>
    <x v="1"/>
  </r>
  <r>
    <d v="2015-04-02T21:38:53"/>
    <x v="0"/>
    <x v="0"/>
    <n v="960"/>
    <n v="16"/>
    <n v="15360"/>
    <n v="14"/>
    <n v="13440"/>
    <n v="2"/>
    <n v="1920"/>
    <x v="5"/>
    <x v="4"/>
    <x v="1"/>
  </r>
  <r>
    <d v="2015-03-15T08:34:38"/>
    <x v="0"/>
    <x v="0"/>
    <n v="680"/>
    <n v="16"/>
    <n v="10880"/>
    <n v="14"/>
    <n v="9520"/>
    <n v="2"/>
    <n v="1360"/>
    <x v="6"/>
    <x v="5"/>
    <x v="1"/>
  </r>
  <r>
    <d v="2015-03-15T08:34:38"/>
    <x v="0"/>
    <x v="0"/>
    <n v="600"/>
    <n v="16"/>
    <n v="9600"/>
    <n v="14"/>
    <n v="8400"/>
    <n v="2"/>
    <n v="1200"/>
    <x v="6"/>
    <x v="5"/>
    <x v="1"/>
  </r>
  <r>
    <d v="2015-03-15T06:09:06"/>
    <x v="0"/>
    <x v="0"/>
    <n v="720"/>
    <n v="16"/>
    <n v="11520"/>
    <n v="14"/>
    <n v="10080"/>
    <n v="2"/>
    <n v="1440"/>
    <x v="9"/>
    <x v="7"/>
    <x v="1"/>
  </r>
  <r>
    <d v="2015-03-15T06:09:06"/>
    <x v="0"/>
    <x v="0"/>
    <n v="654"/>
    <n v="16"/>
    <n v="10464"/>
    <n v="14"/>
    <n v="9156"/>
    <n v="2"/>
    <n v="1308"/>
    <x v="9"/>
    <x v="7"/>
    <x v="1"/>
  </r>
  <r>
    <d v="2015-03-15T03:52:09"/>
    <x v="0"/>
    <x v="0"/>
    <n v="720"/>
    <n v="16"/>
    <n v="11520"/>
    <n v="14"/>
    <n v="10080"/>
    <n v="2"/>
    <n v="1440"/>
    <x v="7"/>
    <x v="6"/>
    <x v="1"/>
  </r>
  <r>
    <d v="2015-03-10T21:17:14"/>
    <x v="0"/>
    <x v="0"/>
    <n v="740"/>
    <n v="16"/>
    <n v="11840"/>
    <n v="14"/>
    <n v="10360"/>
    <n v="2"/>
    <n v="1480"/>
    <x v="3"/>
    <x v="2"/>
    <x v="1"/>
  </r>
  <r>
    <d v="2015-03-10T21:17:14"/>
    <x v="0"/>
    <x v="0"/>
    <n v="40"/>
    <n v="16"/>
    <n v="640"/>
    <n v="14"/>
    <n v="560"/>
    <n v="2"/>
    <n v="80"/>
    <x v="3"/>
    <x v="2"/>
    <x v="1"/>
  </r>
  <r>
    <d v="2015-03-06T12:26:28"/>
    <x v="0"/>
    <x v="0"/>
    <n v="855"/>
    <n v="16"/>
    <n v="13680"/>
    <n v="14"/>
    <n v="11970"/>
    <n v="2"/>
    <n v="1710"/>
    <x v="6"/>
    <x v="5"/>
    <x v="1"/>
  </r>
  <r>
    <d v="2015-03-06T12:26:28"/>
    <x v="0"/>
    <x v="0"/>
    <n v="80"/>
    <n v="16"/>
    <n v="1280"/>
    <n v="14"/>
    <n v="1120"/>
    <n v="2"/>
    <n v="160"/>
    <x v="6"/>
    <x v="5"/>
    <x v="1"/>
  </r>
  <r>
    <d v="2015-02-10T21:14:48"/>
    <x v="0"/>
    <x v="0"/>
    <n v="870"/>
    <n v="16"/>
    <n v="13920"/>
    <n v="14"/>
    <n v="12180"/>
    <n v="2"/>
    <n v="1740"/>
    <x v="9"/>
    <x v="7"/>
    <x v="1"/>
  </r>
  <r>
    <d v="2015-02-10T21:14:48"/>
    <x v="0"/>
    <x v="0"/>
    <n v="454"/>
    <n v="16"/>
    <n v="7264"/>
    <n v="14"/>
    <n v="6356"/>
    <n v="2"/>
    <n v="908"/>
    <x v="9"/>
    <x v="7"/>
    <x v="1"/>
  </r>
  <r>
    <d v="2015-01-18T07:04:40"/>
    <x v="0"/>
    <x v="0"/>
    <n v="500"/>
    <n v="16"/>
    <n v="8000"/>
    <n v="14"/>
    <n v="7000"/>
    <n v="2"/>
    <n v="1000"/>
    <x v="5"/>
    <x v="4"/>
    <x v="1"/>
  </r>
  <r>
    <d v="2015-01-18T07:04:40"/>
    <x v="0"/>
    <x v="0"/>
    <n v="420"/>
    <n v="16"/>
    <n v="6720"/>
    <n v="14"/>
    <n v="5880"/>
    <n v="2"/>
    <n v="840"/>
    <x v="5"/>
    <x v="4"/>
    <x v="1"/>
  </r>
  <r>
    <d v="2015-01-07T14:44:51"/>
    <x v="0"/>
    <x v="0"/>
    <n v="520"/>
    <n v="16"/>
    <n v="8320"/>
    <n v="14"/>
    <n v="7280"/>
    <n v="2"/>
    <n v="1040"/>
    <x v="6"/>
    <x v="5"/>
    <x v="1"/>
  </r>
  <r>
    <d v="2015-01-07T14:44:51"/>
    <x v="0"/>
    <x v="0"/>
    <n v="146"/>
    <n v="16"/>
    <n v="2336"/>
    <n v="14"/>
    <n v="2044"/>
    <n v="2"/>
    <n v="292"/>
    <x v="6"/>
    <x v="5"/>
    <x v="1"/>
  </r>
  <r>
    <d v="2015-01-06T04:41:16"/>
    <x v="0"/>
    <x v="0"/>
    <n v="670"/>
    <n v="16"/>
    <n v="10720"/>
    <n v="14"/>
    <n v="9380"/>
    <n v="2"/>
    <n v="1340"/>
    <x v="5"/>
    <x v="4"/>
    <x v="1"/>
  </r>
  <r>
    <d v="2015-01-04T05:29:52"/>
    <x v="0"/>
    <x v="0"/>
    <n v="900"/>
    <n v="16"/>
    <n v="14400"/>
    <n v="14"/>
    <n v="12600"/>
    <n v="2"/>
    <n v="1800"/>
    <x v="8"/>
    <x v="6"/>
    <x v="1"/>
  </r>
  <r>
    <d v="2015-01-03T00:00:00"/>
    <x v="0"/>
    <x v="0"/>
    <n v="670"/>
    <n v="16"/>
    <n v="10720"/>
    <n v="14"/>
    <n v="9380"/>
    <n v="2"/>
    <n v="1340"/>
    <x v="5"/>
    <x v="4"/>
    <x v="1"/>
  </r>
  <r>
    <d v="2015-01-01T05:29:52"/>
    <x v="0"/>
    <x v="0"/>
    <n v="900"/>
    <n v="16"/>
    <n v="14400"/>
    <n v="14"/>
    <n v="12600"/>
    <n v="2"/>
    <n v="1800"/>
    <x v="8"/>
    <x v="6"/>
    <x v="1"/>
  </r>
  <r>
    <d v="2015-12-17T14:42:40"/>
    <x v="0"/>
    <x v="0"/>
    <n v="250"/>
    <n v="16"/>
    <n v="4000"/>
    <n v="14"/>
    <n v="3500"/>
    <n v="2"/>
    <n v="500"/>
    <x v="3"/>
    <x v="2"/>
    <x v="2"/>
  </r>
  <r>
    <d v="2015-10-28T19:23:38"/>
    <x v="0"/>
    <x v="0"/>
    <n v="60"/>
    <n v="16"/>
    <n v="960"/>
    <n v="14"/>
    <n v="840"/>
    <n v="2"/>
    <n v="120"/>
    <x v="4"/>
    <x v="3"/>
    <x v="2"/>
  </r>
  <r>
    <d v="2015-07-02T07:31:40"/>
    <x v="0"/>
    <x v="0"/>
    <n v="30"/>
    <n v="16"/>
    <n v="480"/>
    <n v="14"/>
    <n v="420"/>
    <n v="2"/>
    <n v="60"/>
    <x v="1"/>
    <x v="1"/>
    <x v="2"/>
  </r>
  <r>
    <d v="2015-04-07T01:09:45"/>
    <x v="0"/>
    <x v="0"/>
    <n v="630"/>
    <n v="16"/>
    <n v="10080"/>
    <n v="14"/>
    <n v="8820"/>
    <n v="2"/>
    <n v="1260"/>
    <x v="7"/>
    <x v="6"/>
    <x v="2"/>
  </r>
  <r>
    <d v="2015-03-08T06:27:58"/>
    <x v="0"/>
    <x v="0"/>
    <n v="456"/>
    <n v="16"/>
    <n v="7296"/>
    <n v="14"/>
    <n v="6384"/>
    <n v="2"/>
    <n v="912"/>
    <x v="7"/>
    <x v="6"/>
    <x v="2"/>
  </r>
  <r>
    <d v="2015-03-08T06:27:58"/>
    <x v="0"/>
    <x v="0"/>
    <n v="360"/>
    <n v="16"/>
    <n v="5760"/>
    <n v="14"/>
    <n v="5040"/>
    <n v="2"/>
    <n v="720"/>
    <x v="7"/>
    <x v="6"/>
    <x v="2"/>
  </r>
  <r>
    <d v="2015-02-09T00:20:47"/>
    <x v="0"/>
    <x v="0"/>
    <n v="456"/>
    <n v="16"/>
    <n v="7296"/>
    <n v="14"/>
    <n v="6384"/>
    <n v="2"/>
    <n v="912"/>
    <x v="3"/>
    <x v="2"/>
    <x v="2"/>
  </r>
  <r>
    <d v="2015-02-09T00:20:47"/>
    <x v="0"/>
    <x v="0"/>
    <n v="70"/>
    <n v="16"/>
    <n v="1120"/>
    <n v="14"/>
    <n v="980"/>
    <n v="2"/>
    <n v="140"/>
    <x v="3"/>
    <x v="2"/>
    <x v="2"/>
  </r>
  <r>
    <d v="2015-01-14T07:09:18"/>
    <x v="0"/>
    <x v="0"/>
    <n v="20"/>
    <n v="16"/>
    <n v="320"/>
    <n v="14"/>
    <n v="280"/>
    <n v="2"/>
    <n v="40"/>
    <x v="1"/>
    <x v="1"/>
    <x v="2"/>
  </r>
  <r>
    <d v="2015-01-14T07:09:18"/>
    <x v="0"/>
    <x v="0"/>
    <n v="20"/>
    <n v="16"/>
    <n v="320"/>
    <n v="14"/>
    <n v="280"/>
    <n v="2"/>
    <n v="40"/>
    <x v="1"/>
    <x v="1"/>
    <x v="2"/>
  </r>
  <r>
    <d v="2015-08-31T16:09:44"/>
    <x v="2"/>
    <x v="1"/>
    <n v="400"/>
    <n v="9"/>
    <n v="3600"/>
    <n v="6"/>
    <n v="2400"/>
    <n v="3"/>
    <n v="1200"/>
    <x v="6"/>
    <x v="5"/>
    <x v="0"/>
  </r>
  <r>
    <d v="2015-12-16T16:52:25"/>
    <x v="2"/>
    <x v="1"/>
    <n v="400"/>
    <n v="9"/>
    <n v="3600"/>
    <n v="6"/>
    <n v="2400"/>
    <n v="3"/>
    <n v="1200"/>
    <x v="11"/>
    <x v="9"/>
    <x v="3"/>
  </r>
  <r>
    <d v="2015-12-15T19:08:09"/>
    <x v="2"/>
    <x v="1"/>
    <n v="400"/>
    <n v="9"/>
    <n v="3600"/>
    <n v="6"/>
    <n v="2400"/>
    <n v="3"/>
    <n v="1200"/>
    <x v="11"/>
    <x v="9"/>
    <x v="3"/>
  </r>
  <r>
    <d v="2015-10-28T08:01:17"/>
    <x v="2"/>
    <x v="1"/>
    <n v="600"/>
    <n v="9"/>
    <n v="5400"/>
    <n v="6"/>
    <n v="3600"/>
    <n v="3"/>
    <n v="1800"/>
    <x v="11"/>
    <x v="9"/>
    <x v="3"/>
  </r>
  <r>
    <d v="2015-10-28T08:01:17"/>
    <x v="2"/>
    <x v="1"/>
    <n v="600"/>
    <n v="9"/>
    <n v="5400"/>
    <n v="6"/>
    <n v="3600"/>
    <n v="3"/>
    <n v="1800"/>
    <x v="11"/>
    <x v="9"/>
    <x v="3"/>
  </r>
  <r>
    <d v="2015-06-17T14:42:40"/>
    <x v="2"/>
    <x v="1"/>
    <n v="400"/>
    <n v="9"/>
    <n v="3600"/>
    <n v="6"/>
    <n v="2400"/>
    <n v="3"/>
    <n v="1200"/>
    <x v="11"/>
    <x v="9"/>
    <x v="3"/>
  </r>
  <r>
    <d v="2015-04-16T00:15:10"/>
    <x v="2"/>
    <x v="1"/>
    <n v="400"/>
    <n v="9"/>
    <n v="3600"/>
    <n v="6"/>
    <n v="2400"/>
    <n v="3"/>
    <n v="1200"/>
    <x v="11"/>
    <x v="9"/>
    <x v="3"/>
  </r>
  <r>
    <d v="2015-02-21T03:51:44"/>
    <x v="2"/>
    <x v="1"/>
    <n v="600"/>
    <n v="9"/>
    <n v="5400"/>
    <n v="6"/>
    <n v="3600"/>
    <n v="3"/>
    <n v="1800"/>
    <x v="11"/>
    <x v="9"/>
    <x v="3"/>
  </r>
  <r>
    <d v="2015-02-20T01:10:02"/>
    <x v="2"/>
    <x v="1"/>
    <n v="5890"/>
    <n v="9"/>
    <n v="53010"/>
    <n v="6"/>
    <n v="35340"/>
    <n v="3"/>
    <n v="17670"/>
    <x v="11"/>
    <x v="9"/>
    <x v="3"/>
  </r>
  <r>
    <d v="2015-12-28T04:49:19"/>
    <x v="2"/>
    <x v="1"/>
    <n v="840"/>
    <n v="9"/>
    <n v="7560"/>
    <n v="6"/>
    <n v="5040"/>
    <n v="3"/>
    <n v="2520"/>
    <x v="0"/>
    <x v="0"/>
    <x v="0"/>
  </r>
  <r>
    <d v="2015-10-20T17:09:29"/>
    <x v="2"/>
    <x v="1"/>
    <n v="699"/>
    <n v="9"/>
    <n v="6291"/>
    <n v="6"/>
    <n v="4194"/>
    <n v="3"/>
    <n v="2097"/>
    <x v="1"/>
    <x v="1"/>
    <x v="0"/>
  </r>
  <r>
    <d v="2016-01-21T12:22:08"/>
    <x v="2"/>
    <x v="1"/>
    <n v="400"/>
    <n v="9"/>
    <n v="3600"/>
    <n v="6"/>
    <n v="2400"/>
    <n v="3"/>
    <n v="1200"/>
    <x v="5"/>
    <x v="4"/>
    <x v="0"/>
  </r>
  <r>
    <d v="2016-01-12T10:23:17"/>
    <x v="2"/>
    <x v="1"/>
    <n v="400"/>
    <n v="9"/>
    <n v="3600"/>
    <n v="6"/>
    <n v="2400"/>
    <n v="3"/>
    <n v="1200"/>
    <x v="5"/>
    <x v="4"/>
    <x v="0"/>
  </r>
  <r>
    <d v="2016-01-02T10:23:17"/>
    <x v="2"/>
    <x v="1"/>
    <n v="400"/>
    <n v="9"/>
    <n v="3600"/>
    <n v="6"/>
    <n v="2400"/>
    <n v="3"/>
    <n v="1200"/>
    <x v="5"/>
    <x v="4"/>
    <x v="0"/>
  </r>
  <r>
    <d v="2015-12-18T14:56:13"/>
    <x v="2"/>
    <x v="1"/>
    <n v="400"/>
    <n v="9"/>
    <n v="3600"/>
    <n v="6"/>
    <n v="2400"/>
    <n v="3"/>
    <n v="1200"/>
    <x v="5"/>
    <x v="4"/>
    <x v="0"/>
  </r>
  <r>
    <d v="2015-12-13T22:24:09"/>
    <x v="2"/>
    <x v="1"/>
    <n v="400"/>
    <n v="9"/>
    <n v="3600"/>
    <n v="6"/>
    <n v="2400"/>
    <n v="3"/>
    <n v="1200"/>
    <x v="6"/>
    <x v="5"/>
    <x v="0"/>
  </r>
  <r>
    <d v="2015-12-04T00:21:22"/>
    <x v="2"/>
    <x v="1"/>
    <n v="380"/>
    <n v="9"/>
    <n v="3420"/>
    <n v="6"/>
    <n v="2280"/>
    <n v="3"/>
    <n v="1140"/>
    <x v="4"/>
    <x v="3"/>
    <x v="0"/>
  </r>
  <r>
    <d v="2015-12-03T22:48:39"/>
    <x v="2"/>
    <x v="1"/>
    <n v="240"/>
    <n v="9"/>
    <n v="2160"/>
    <n v="6"/>
    <n v="1440"/>
    <n v="3"/>
    <n v="720"/>
    <x v="7"/>
    <x v="6"/>
    <x v="0"/>
  </r>
  <r>
    <d v="2015-10-31T03:23:56"/>
    <x v="2"/>
    <x v="1"/>
    <n v="630"/>
    <n v="9"/>
    <n v="5670"/>
    <n v="6"/>
    <n v="3780"/>
    <n v="3"/>
    <n v="1890"/>
    <x v="3"/>
    <x v="2"/>
    <x v="0"/>
  </r>
  <r>
    <d v="2015-10-31T03:23:56"/>
    <x v="2"/>
    <x v="1"/>
    <n v="560"/>
    <n v="9"/>
    <n v="5040"/>
    <n v="6"/>
    <n v="3360"/>
    <n v="3"/>
    <n v="1680"/>
    <x v="9"/>
    <x v="7"/>
    <x v="0"/>
  </r>
  <r>
    <d v="2015-10-27T15:35:38"/>
    <x v="2"/>
    <x v="1"/>
    <n v="830"/>
    <n v="9"/>
    <n v="7470"/>
    <n v="6"/>
    <n v="4980"/>
    <n v="3"/>
    <n v="2490"/>
    <x v="10"/>
    <x v="8"/>
    <x v="0"/>
  </r>
  <r>
    <d v="2015-10-24T02:32:52"/>
    <x v="2"/>
    <x v="1"/>
    <n v="699"/>
    <n v="9"/>
    <n v="6291"/>
    <n v="6"/>
    <n v="4194"/>
    <n v="3"/>
    <n v="2097"/>
    <x v="1"/>
    <x v="1"/>
    <x v="0"/>
  </r>
  <r>
    <d v="2015-10-12T00:13:09"/>
    <x v="2"/>
    <x v="1"/>
    <n v="370"/>
    <n v="9"/>
    <n v="3330"/>
    <n v="6"/>
    <n v="2220"/>
    <n v="3"/>
    <n v="1110"/>
    <x v="4"/>
    <x v="3"/>
    <x v="0"/>
  </r>
  <r>
    <d v="2015-10-06T06:31:42"/>
    <x v="2"/>
    <x v="1"/>
    <n v="740"/>
    <n v="9"/>
    <n v="6660"/>
    <n v="6"/>
    <n v="4440"/>
    <n v="3"/>
    <n v="2220"/>
    <x v="9"/>
    <x v="7"/>
    <x v="0"/>
  </r>
  <r>
    <d v="2015-10-05T12:15:12"/>
    <x v="2"/>
    <x v="1"/>
    <n v="400"/>
    <n v="9"/>
    <n v="3600"/>
    <n v="6"/>
    <n v="2400"/>
    <n v="3"/>
    <n v="1200"/>
    <x v="6"/>
    <x v="5"/>
    <x v="0"/>
  </r>
  <r>
    <d v="2015-09-19T16:46:15"/>
    <x v="2"/>
    <x v="1"/>
    <n v="70"/>
    <n v="9"/>
    <n v="630"/>
    <n v="6"/>
    <n v="420"/>
    <n v="3"/>
    <n v="210"/>
    <x v="6"/>
    <x v="5"/>
    <x v="0"/>
  </r>
  <r>
    <d v="2015-09-09T20:07:59"/>
    <x v="2"/>
    <x v="1"/>
    <n v="699"/>
    <n v="9"/>
    <n v="6291"/>
    <n v="6"/>
    <n v="4194"/>
    <n v="3"/>
    <n v="2097"/>
    <x v="1"/>
    <x v="1"/>
    <x v="0"/>
  </r>
  <r>
    <d v="2015-09-05T13:43:17"/>
    <x v="2"/>
    <x v="1"/>
    <n v="330"/>
    <n v="9"/>
    <n v="2970"/>
    <n v="6"/>
    <n v="1980"/>
    <n v="3"/>
    <n v="990"/>
    <x v="0"/>
    <x v="0"/>
    <x v="0"/>
  </r>
  <r>
    <d v="2015-09-03T22:17:29"/>
    <x v="2"/>
    <x v="1"/>
    <n v="400"/>
    <n v="9"/>
    <n v="3600"/>
    <n v="6"/>
    <n v="2400"/>
    <n v="3"/>
    <n v="1200"/>
    <x v="5"/>
    <x v="4"/>
    <x v="0"/>
  </r>
  <r>
    <d v="2015-08-23T19:14:12"/>
    <x v="2"/>
    <x v="1"/>
    <n v="360"/>
    <n v="9"/>
    <n v="3240"/>
    <n v="6"/>
    <n v="2160"/>
    <n v="3"/>
    <n v="1080"/>
    <x v="9"/>
    <x v="7"/>
    <x v="0"/>
  </r>
  <r>
    <d v="2015-08-20T20:41:09"/>
    <x v="2"/>
    <x v="1"/>
    <n v="720"/>
    <n v="9"/>
    <n v="6480"/>
    <n v="6"/>
    <n v="4320"/>
    <n v="3"/>
    <n v="2160"/>
    <x v="0"/>
    <x v="0"/>
    <x v="0"/>
  </r>
  <r>
    <d v="2015-08-18T05:43:59"/>
    <x v="2"/>
    <x v="1"/>
    <n v="670"/>
    <n v="9"/>
    <n v="6030"/>
    <n v="6"/>
    <n v="4020"/>
    <n v="3"/>
    <n v="2010"/>
    <x v="10"/>
    <x v="8"/>
    <x v="0"/>
  </r>
  <r>
    <d v="2015-08-05T21:53:31"/>
    <x v="2"/>
    <x v="1"/>
    <n v="390"/>
    <n v="9"/>
    <n v="3510"/>
    <n v="6"/>
    <n v="2340"/>
    <n v="3"/>
    <n v="1170"/>
    <x v="6"/>
    <x v="5"/>
    <x v="0"/>
  </r>
  <r>
    <d v="2015-08-05T19:15:40"/>
    <x v="2"/>
    <x v="1"/>
    <n v="250"/>
    <n v="9"/>
    <n v="2250"/>
    <n v="6"/>
    <n v="1500"/>
    <n v="3"/>
    <n v="750"/>
    <x v="6"/>
    <x v="5"/>
    <x v="0"/>
  </r>
  <r>
    <d v="2015-07-28T22:01:19"/>
    <x v="2"/>
    <x v="1"/>
    <n v="699"/>
    <n v="9"/>
    <n v="6291"/>
    <n v="6"/>
    <n v="4194"/>
    <n v="3"/>
    <n v="2097"/>
    <x v="1"/>
    <x v="1"/>
    <x v="0"/>
  </r>
  <r>
    <d v="2015-07-27T01:21:03"/>
    <x v="2"/>
    <x v="1"/>
    <n v="699"/>
    <n v="9"/>
    <n v="6291"/>
    <n v="6"/>
    <n v="4194"/>
    <n v="3"/>
    <n v="2097"/>
    <x v="7"/>
    <x v="6"/>
    <x v="0"/>
  </r>
  <r>
    <d v="2015-07-26T10:02:15"/>
    <x v="2"/>
    <x v="1"/>
    <n v="930"/>
    <n v="9"/>
    <n v="8370"/>
    <n v="6"/>
    <n v="5580"/>
    <n v="3"/>
    <n v="2790"/>
    <x v="3"/>
    <x v="2"/>
    <x v="0"/>
  </r>
  <r>
    <d v="2015-07-24T05:26:25"/>
    <x v="2"/>
    <x v="1"/>
    <n v="400"/>
    <n v="9"/>
    <n v="3600"/>
    <n v="6"/>
    <n v="2400"/>
    <n v="3"/>
    <n v="1200"/>
    <x v="6"/>
    <x v="5"/>
    <x v="0"/>
  </r>
  <r>
    <d v="2015-07-19T02:18:33"/>
    <x v="2"/>
    <x v="1"/>
    <n v="800"/>
    <n v="9"/>
    <n v="7200"/>
    <n v="6"/>
    <n v="4800"/>
    <n v="3"/>
    <n v="2400"/>
    <x v="9"/>
    <x v="7"/>
    <x v="0"/>
  </r>
  <r>
    <d v="2015-06-28T02:57:29"/>
    <x v="2"/>
    <x v="1"/>
    <n v="400"/>
    <n v="9"/>
    <n v="3600"/>
    <n v="6"/>
    <n v="2400"/>
    <n v="3"/>
    <n v="1200"/>
    <x v="5"/>
    <x v="4"/>
    <x v="0"/>
  </r>
  <r>
    <d v="2015-06-20T02:02:17"/>
    <x v="2"/>
    <x v="1"/>
    <n v="990"/>
    <n v="9"/>
    <n v="8910"/>
    <n v="6"/>
    <n v="5940"/>
    <n v="3"/>
    <n v="2970"/>
    <x v="5"/>
    <x v="4"/>
    <x v="0"/>
  </r>
  <r>
    <d v="2015-06-17T17:54:26"/>
    <x v="2"/>
    <x v="1"/>
    <n v="70"/>
    <n v="9"/>
    <n v="630"/>
    <n v="6"/>
    <n v="420"/>
    <n v="3"/>
    <n v="210"/>
    <x v="0"/>
    <x v="0"/>
    <x v="0"/>
  </r>
  <r>
    <d v="2015-06-12T05:37:59"/>
    <x v="2"/>
    <x v="1"/>
    <n v="450"/>
    <n v="9"/>
    <n v="4050"/>
    <n v="6"/>
    <n v="2700"/>
    <n v="3"/>
    <n v="1350"/>
    <x v="8"/>
    <x v="6"/>
    <x v="0"/>
  </r>
  <r>
    <d v="2015-05-30T19:16:18"/>
    <x v="2"/>
    <x v="1"/>
    <n v="560"/>
    <n v="9"/>
    <n v="5040"/>
    <n v="6"/>
    <n v="3360"/>
    <n v="3"/>
    <n v="1680"/>
    <x v="9"/>
    <x v="7"/>
    <x v="0"/>
  </r>
  <r>
    <d v="2015-05-15T09:48:50"/>
    <x v="2"/>
    <x v="1"/>
    <n v="300"/>
    <n v="9"/>
    <n v="2700"/>
    <n v="6"/>
    <n v="1800"/>
    <n v="3"/>
    <n v="900"/>
    <x v="9"/>
    <x v="7"/>
    <x v="0"/>
  </r>
  <r>
    <d v="2015-05-06T19:37:25"/>
    <x v="2"/>
    <x v="1"/>
    <n v="400"/>
    <n v="9"/>
    <n v="3600"/>
    <n v="6"/>
    <n v="2400"/>
    <n v="3"/>
    <n v="1200"/>
    <x v="5"/>
    <x v="4"/>
    <x v="0"/>
  </r>
  <r>
    <d v="2015-05-04T21:18:53"/>
    <x v="2"/>
    <x v="1"/>
    <n v="250"/>
    <n v="9"/>
    <n v="2250"/>
    <n v="6"/>
    <n v="1500"/>
    <n v="3"/>
    <n v="750"/>
    <x v="9"/>
    <x v="7"/>
    <x v="0"/>
  </r>
  <r>
    <d v="2015-05-01T10:15:09"/>
    <x v="2"/>
    <x v="1"/>
    <n v="620"/>
    <n v="9"/>
    <n v="5580"/>
    <n v="6"/>
    <n v="3720"/>
    <n v="3"/>
    <n v="1860"/>
    <x v="4"/>
    <x v="3"/>
    <x v="0"/>
  </r>
  <r>
    <d v="2015-04-28T14:51:51"/>
    <x v="2"/>
    <x v="1"/>
    <n v="820"/>
    <n v="9"/>
    <n v="7380"/>
    <n v="6"/>
    <n v="4920"/>
    <n v="3"/>
    <n v="2460"/>
    <x v="10"/>
    <x v="8"/>
    <x v="0"/>
  </r>
  <r>
    <d v="2015-04-27T12:48:41"/>
    <x v="2"/>
    <x v="1"/>
    <n v="400"/>
    <n v="9"/>
    <n v="3600"/>
    <n v="6"/>
    <n v="2400"/>
    <n v="3"/>
    <n v="1200"/>
    <x v="5"/>
    <x v="4"/>
    <x v="0"/>
  </r>
  <r>
    <d v="2015-04-13T21:06:26"/>
    <x v="2"/>
    <x v="1"/>
    <n v="840"/>
    <n v="9"/>
    <n v="7560"/>
    <n v="6"/>
    <n v="5040"/>
    <n v="3"/>
    <n v="2520"/>
    <x v="5"/>
    <x v="4"/>
    <x v="0"/>
  </r>
  <r>
    <d v="2015-04-10T00:14:09"/>
    <x v="2"/>
    <x v="1"/>
    <n v="400"/>
    <n v="9"/>
    <n v="3600"/>
    <n v="6"/>
    <n v="2400"/>
    <n v="3"/>
    <n v="1200"/>
    <x v="6"/>
    <x v="5"/>
    <x v="0"/>
  </r>
  <r>
    <d v="2015-04-03T12:01:54"/>
    <x v="2"/>
    <x v="1"/>
    <n v="360"/>
    <n v="9"/>
    <n v="3240"/>
    <n v="6"/>
    <n v="2160"/>
    <n v="3"/>
    <n v="1080"/>
    <x v="8"/>
    <x v="6"/>
    <x v="0"/>
  </r>
  <r>
    <d v="2015-04-02T01:12:33"/>
    <x v="2"/>
    <x v="1"/>
    <n v="690"/>
    <n v="9"/>
    <n v="6210"/>
    <n v="6"/>
    <n v="4140"/>
    <n v="3"/>
    <n v="2070"/>
    <x v="3"/>
    <x v="2"/>
    <x v="0"/>
  </r>
  <r>
    <d v="2015-03-23T03:12:45"/>
    <x v="2"/>
    <x v="1"/>
    <n v="699"/>
    <n v="9"/>
    <n v="6291"/>
    <n v="6"/>
    <n v="4194"/>
    <n v="3"/>
    <n v="2097"/>
    <x v="7"/>
    <x v="6"/>
    <x v="0"/>
  </r>
  <r>
    <d v="2015-03-23T03:12:45"/>
    <x v="2"/>
    <x v="1"/>
    <n v="699"/>
    <n v="9"/>
    <n v="6291"/>
    <n v="6"/>
    <n v="4194"/>
    <n v="3"/>
    <n v="2097"/>
    <x v="7"/>
    <x v="6"/>
    <x v="0"/>
  </r>
  <r>
    <d v="2015-03-17T22:15:21"/>
    <x v="2"/>
    <x v="1"/>
    <n v="870"/>
    <n v="9"/>
    <n v="7830"/>
    <n v="6"/>
    <n v="5220"/>
    <n v="3"/>
    <n v="2610"/>
    <x v="4"/>
    <x v="3"/>
    <x v="0"/>
  </r>
  <r>
    <d v="2015-03-17T22:15:21"/>
    <x v="2"/>
    <x v="1"/>
    <n v="564"/>
    <n v="9"/>
    <n v="5076"/>
    <n v="6"/>
    <n v="3384"/>
    <n v="3"/>
    <n v="1692"/>
    <x v="4"/>
    <x v="3"/>
    <x v="0"/>
  </r>
  <r>
    <d v="2015-03-15T17:56:44"/>
    <x v="2"/>
    <x v="1"/>
    <n v="530"/>
    <n v="9"/>
    <n v="4770"/>
    <m/>
    <n v="0"/>
    <n v="9"/>
    <n v="4770"/>
    <x v="9"/>
    <x v="7"/>
    <x v="0"/>
  </r>
  <r>
    <d v="2015-03-15T17:56:44"/>
    <x v="2"/>
    <x v="1"/>
    <n v="100"/>
    <n v="9"/>
    <n v="900"/>
    <n v="6"/>
    <n v="600"/>
    <n v="3"/>
    <n v="300"/>
    <x v="9"/>
    <x v="7"/>
    <x v="0"/>
  </r>
  <r>
    <d v="2015-03-04T13:34:09"/>
    <x v="2"/>
    <x v="1"/>
    <n v="255"/>
    <n v="9"/>
    <n v="2295"/>
    <n v="6"/>
    <n v="1530"/>
    <n v="3"/>
    <n v="765"/>
    <x v="3"/>
    <x v="2"/>
    <x v="0"/>
  </r>
  <r>
    <d v="2015-03-04T13:34:09"/>
    <x v="2"/>
    <x v="1"/>
    <n v="170"/>
    <n v="9"/>
    <n v="1530"/>
    <n v="6"/>
    <n v="1020"/>
    <n v="3"/>
    <n v="510"/>
    <x v="3"/>
    <x v="2"/>
    <x v="0"/>
  </r>
  <r>
    <d v="2015-03-03T15:29:52"/>
    <x v="2"/>
    <x v="1"/>
    <n v="699"/>
    <n v="9"/>
    <n v="6291"/>
    <n v="6"/>
    <n v="4194"/>
    <n v="3"/>
    <n v="2097"/>
    <x v="1"/>
    <x v="1"/>
    <x v="0"/>
  </r>
  <r>
    <d v="2015-02-28T22:31:07"/>
    <x v="2"/>
    <x v="1"/>
    <n v="590"/>
    <n v="9"/>
    <n v="5310"/>
    <n v="6"/>
    <n v="3540"/>
    <n v="3"/>
    <n v="1770"/>
    <x v="4"/>
    <x v="3"/>
    <x v="0"/>
  </r>
  <r>
    <d v="2015-02-28T22:31:07"/>
    <x v="2"/>
    <x v="1"/>
    <n v="500"/>
    <n v="9"/>
    <n v="4500"/>
    <n v="6"/>
    <n v="3000"/>
    <n v="3"/>
    <n v="1500"/>
    <x v="4"/>
    <x v="3"/>
    <x v="0"/>
  </r>
  <r>
    <d v="2015-02-28T19:04:59"/>
    <x v="2"/>
    <x v="1"/>
    <n v="50"/>
    <n v="9"/>
    <n v="450"/>
    <n v="6"/>
    <n v="300"/>
    <n v="3"/>
    <n v="150"/>
    <x v="3"/>
    <x v="2"/>
    <x v="0"/>
  </r>
  <r>
    <d v="2015-02-28T19:04:59"/>
    <x v="2"/>
    <x v="1"/>
    <n v="20"/>
    <n v="9"/>
    <n v="180"/>
    <n v="6"/>
    <n v="120"/>
    <n v="3"/>
    <n v="60"/>
    <x v="3"/>
    <x v="2"/>
    <x v="0"/>
  </r>
  <r>
    <d v="2015-02-22T13:33:18"/>
    <x v="2"/>
    <x v="1"/>
    <n v="840"/>
    <n v="9"/>
    <n v="7560"/>
    <n v="6"/>
    <n v="5040"/>
    <n v="3"/>
    <n v="2520"/>
    <x v="4"/>
    <x v="3"/>
    <x v="0"/>
  </r>
  <r>
    <d v="2015-02-22T13:33:18"/>
    <x v="2"/>
    <x v="1"/>
    <n v="40"/>
    <n v="9"/>
    <n v="360"/>
    <n v="6"/>
    <n v="240"/>
    <n v="3"/>
    <n v="120"/>
    <x v="4"/>
    <x v="3"/>
    <x v="0"/>
  </r>
  <r>
    <d v="2015-02-21T15:09:29"/>
    <x v="2"/>
    <x v="1"/>
    <n v="10789"/>
    <n v="9"/>
    <n v="97101"/>
    <n v="6"/>
    <n v="64734"/>
    <n v="3"/>
    <n v="32367"/>
    <x v="1"/>
    <x v="1"/>
    <x v="0"/>
  </r>
  <r>
    <d v="2015-02-21T15:09:29"/>
    <x v="2"/>
    <x v="1"/>
    <n v="699"/>
    <n v="9"/>
    <n v="6291"/>
    <n v="6"/>
    <n v="4194"/>
    <n v="3"/>
    <n v="2097"/>
    <x v="1"/>
    <x v="1"/>
    <x v="0"/>
  </r>
  <r>
    <d v="2015-02-18T05:07:14"/>
    <x v="2"/>
    <x v="1"/>
    <n v="490"/>
    <n v="9"/>
    <n v="4410"/>
    <n v="6"/>
    <n v="2940"/>
    <n v="3"/>
    <n v="1470"/>
    <x v="4"/>
    <x v="3"/>
    <x v="0"/>
  </r>
  <r>
    <d v="2015-02-05T22:35:41"/>
    <x v="2"/>
    <x v="1"/>
    <n v="400"/>
    <n v="9"/>
    <n v="3600"/>
    <n v="6"/>
    <n v="2400"/>
    <n v="3"/>
    <n v="1200"/>
    <x v="6"/>
    <x v="5"/>
    <x v="0"/>
  </r>
  <r>
    <d v="2015-02-05T22:35:41"/>
    <x v="2"/>
    <x v="1"/>
    <n v="400"/>
    <n v="9"/>
    <n v="3600"/>
    <n v="6"/>
    <n v="2400"/>
    <n v="3"/>
    <n v="1200"/>
    <x v="6"/>
    <x v="5"/>
    <x v="0"/>
  </r>
  <r>
    <d v="2015-01-20T14:36:30"/>
    <x v="2"/>
    <x v="1"/>
    <n v="700"/>
    <n v="9"/>
    <n v="6300"/>
    <n v="6"/>
    <n v="4200"/>
    <n v="3"/>
    <n v="2100"/>
    <x v="9"/>
    <x v="7"/>
    <x v="0"/>
  </r>
  <r>
    <d v="2015-01-20T14:36:30"/>
    <x v="2"/>
    <x v="1"/>
    <n v="480"/>
    <n v="9"/>
    <n v="4320"/>
    <n v="6"/>
    <n v="2880"/>
    <n v="3"/>
    <n v="1440"/>
    <x v="9"/>
    <x v="7"/>
    <x v="0"/>
  </r>
  <r>
    <d v="2015-02-18T05:07:14"/>
    <x v="3"/>
    <x v="1"/>
    <n v="123"/>
    <n v="9"/>
    <n v="1107"/>
    <n v="6"/>
    <n v="738"/>
    <n v="3"/>
    <n v="369"/>
    <x v="4"/>
    <x v="3"/>
    <x v="0"/>
  </r>
  <r>
    <d v="2015-12-30T04:07:57"/>
    <x v="2"/>
    <x v="1"/>
    <n v="400"/>
    <n v="9"/>
    <n v="3600"/>
    <n v="6"/>
    <n v="2400"/>
    <n v="3"/>
    <n v="1200"/>
    <x v="6"/>
    <x v="5"/>
    <x v="1"/>
  </r>
  <r>
    <d v="2015-10-31T03:23:56"/>
    <x v="2"/>
    <x v="1"/>
    <n v="390"/>
    <n v="9"/>
    <n v="3510"/>
    <n v="6"/>
    <n v="2340"/>
    <n v="3"/>
    <n v="1170"/>
    <x v="6"/>
    <x v="5"/>
    <x v="1"/>
  </r>
  <r>
    <d v="2015-09-27T22:07:56"/>
    <x v="2"/>
    <x v="1"/>
    <n v="400"/>
    <n v="9"/>
    <n v="3600"/>
    <n v="6"/>
    <n v="2400"/>
    <n v="3"/>
    <n v="1200"/>
    <x v="5"/>
    <x v="4"/>
    <x v="1"/>
  </r>
  <r>
    <d v="2015-09-24T04:41:50"/>
    <x v="2"/>
    <x v="1"/>
    <n v="699"/>
    <n v="9"/>
    <n v="6291"/>
    <n v="6"/>
    <n v="4194"/>
    <n v="3"/>
    <n v="2097"/>
    <x v="1"/>
    <x v="1"/>
    <x v="1"/>
  </r>
  <r>
    <d v="2015-09-21T01:56:10"/>
    <x v="2"/>
    <x v="1"/>
    <n v="699"/>
    <n v="9"/>
    <n v="6291"/>
    <n v="6"/>
    <n v="4194"/>
    <n v="3"/>
    <n v="2097"/>
    <x v="1"/>
    <x v="1"/>
    <x v="1"/>
  </r>
  <r>
    <d v="2015-09-19T05:33:54"/>
    <x v="2"/>
    <x v="1"/>
    <n v="590"/>
    <n v="9"/>
    <n v="5310"/>
    <n v="6"/>
    <n v="3540"/>
    <n v="3"/>
    <n v="1770"/>
    <x v="0"/>
    <x v="0"/>
    <x v="1"/>
  </r>
  <r>
    <d v="2015-09-18T00:57:01"/>
    <x v="2"/>
    <x v="1"/>
    <n v="700"/>
    <n v="9"/>
    <n v="6300"/>
    <n v="6"/>
    <n v="4200"/>
    <n v="3"/>
    <n v="2100"/>
    <x v="9"/>
    <x v="7"/>
    <x v="1"/>
  </r>
  <r>
    <d v="2015-09-07T15:24:06"/>
    <x v="2"/>
    <x v="1"/>
    <n v="200"/>
    <n v="9"/>
    <n v="1800"/>
    <n v="6"/>
    <n v="1200"/>
    <n v="3"/>
    <n v="600"/>
    <x v="6"/>
    <x v="5"/>
    <x v="1"/>
  </r>
  <r>
    <d v="2015-08-29T10:24:46"/>
    <x v="2"/>
    <x v="1"/>
    <n v="400"/>
    <n v="9"/>
    <n v="3600"/>
    <n v="6"/>
    <n v="2400"/>
    <n v="3"/>
    <n v="1200"/>
    <x v="6"/>
    <x v="5"/>
    <x v="1"/>
  </r>
  <r>
    <d v="2015-08-25T00:54:38"/>
    <x v="2"/>
    <x v="1"/>
    <n v="90"/>
    <n v="9"/>
    <n v="810"/>
    <n v="6"/>
    <n v="540"/>
    <n v="3"/>
    <n v="270"/>
    <x v="0"/>
    <x v="0"/>
    <x v="1"/>
  </r>
  <r>
    <d v="2015-06-23T19:23:24"/>
    <x v="2"/>
    <x v="1"/>
    <n v="940"/>
    <n v="9"/>
    <n v="8460"/>
    <n v="6"/>
    <n v="5640"/>
    <n v="3"/>
    <n v="2820"/>
    <x v="3"/>
    <x v="2"/>
    <x v="1"/>
  </r>
  <r>
    <d v="2015-06-23T14:39:15"/>
    <x v="2"/>
    <x v="1"/>
    <n v="699"/>
    <n v="9"/>
    <n v="6291"/>
    <n v="6"/>
    <n v="4194"/>
    <n v="3"/>
    <n v="2097"/>
    <x v="7"/>
    <x v="6"/>
    <x v="1"/>
  </r>
  <r>
    <d v="2015-06-21T06:52:29"/>
    <x v="2"/>
    <x v="1"/>
    <n v="830"/>
    <n v="9"/>
    <n v="7470"/>
    <n v="6"/>
    <n v="4980"/>
    <n v="3"/>
    <n v="2490"/>
    <x v="9"/>
    <x v="7"/>
    <x v="1"/>
  </r>
  <r>
    <d v="2015-06-10T16:52:19"/>
    <x v="2"/>
    <x v="1"/>
    <n v="480"/>
    <n v="9"/>
    <n v="4320"/>
    <n v="6"/>
    <n v="2880"/>
    <n v="3"/>
    <n v="1440"/>
    <x v="4"/>
    <x v="3"/>
    <x v="1"/>
  </r>
  <r>
    <d v="2015-06-01T06:57:39"/>
    <x v="2"/>
    <x v="1"/>
    <n v="540"/>
    <n v="9"/>
    <n v="4860"/>
    <n v="6"/>
    <n v="3240"/>
    <n v="3"/>
    <n v="1620"/>
    <x v="9"/>
    <x v="7"/>
    <x v="1"/>
  </r>
  <r>
    <d v="2015-05-29T04:56:51"/>
    <x v="2"/>
    <x v="1"/>
    <n v="400"/>
    <n v="9"/>
    <n v="3600"/>
    <n v="6"/>
    <n v="2400"/>
    <n v="3"/>
    <n v="1200"/>
    <x v="5"/>
    <x v="4"/>
    <x v="1"/>
  </r>
  <r>
    <d v="2015-04-26T20:32:59"/>
    <x v="2"/>
    <x v="1"/>
    <n v="400"/>
    <n v="9"/>
    <n v="3600"/>
    <n v="6"/>
    <n v="2400"/>
    <n v="3"/>
    <n v="1200"/>
    <x v="6"/>
    <x v="5"/>
    <x v="1"/>
  </r>
  <r>
    <d v="2015-03-30T09:48:49"/>
    <x v="2"/>
    <x v="1"/>
    <n v="955"/>
    <n v="9"/>
    <n v="8595"/>
    <n v="6"/>
    <n v="5730"/>
    <n v="3"/>
    <n v="2865"/>
    <x v="0"/>
    <x v="0"/>
    <x v="1"/>
  </r>
  <r>
    <d v="2015-03-30T09:48:49"/>
    <x v="2"/>
    <x v="1"/>
    <n v="380"/>
    <n v="9"/>
    <n v="3420"/>
    <n v="6"/>
    <n v="2280"/>
    <n v="3"/>
    <n v="1140"/>
    <x v="0"/>
    <x v="0"/>
    <x v="1"/>
  </r>
  <r>
    <d v="2015-03-08T08:26:08"/>
    <x v="2"/>
    <x v="1"/>
    <n v="789"/>
    <n v="9"/>
    <n v="7101"/>
    <n v="6"/>
    <n v="4734"/>
    <n v="3"/>
    <n v="2367"/>
    <x v="4"/>
    <x v="3"/>
    <x v="1"/>
  </r>
  <r>
    <d v="2015-03-08T08:26:08"/>
    <x v="2"/>
    <x v="1"/>
    <n v="160"/>
    <n v="9"/>
    <n v="1440"/>
    <n v="6"/>
    <n v="960"/>
    <n v="3"/>
    <n v="480"/>
    <x v="4"/>
    <x v="3"/>
    <x v="1"/>
  </r>
  <r>
    <d v="2015-03-01T16:08:01"/>
    <x v="2"/>
    <x v="1"/>
    <n v="699"/>
    <n v="9"/>
    <n v="6291"/>
    <n v="6"/>
    <n v="4194"/>
    <n v="3"/>
    <n v="2097"/>
    <x v="1"/>
    <x v="1"/>
    <x v="1"/>
  </r>
  <r>
    <d v="2015-03-01T16:08:01"/>
    <x v="2"/>
    <x v="1"/>
    <n v="699"/>
    <n v="9"/>
    <n v="6291"/>
    <n v="6"/>
    <n v="4194"/>
    <n v="3"/>
    <n v="2097"/>
    <x v="1"/>
    <x v="1"/>
    <x v="1"/>
  </r>
  <r>
    <d v="2015-02-19T09:24:38"/>
    <x v="2"/>
    <x v="1"/>
    <n v="860"/>
    <n v="9"/>
    <n v="7740"/>
    <n v="6"/>
    <n v="5160"/>
    <n v="3"/>
    <n v="2580"/>
    <x v="5"/>
    <x v="4"/>
    <x v="1"/>
  </r>
  <r>
    <d v="2015-02-19T09:24:38"/>
    <x v="2"/>
    <x v="1"/>
    <n v="400"/>
    <n v="9"/>
    <n v="3600"/>
    <n v="6"/>
    <n v="2400"/>
    <n v="3"/>
    <n v="1200"/>
    <x v="5"/>
    <x v="4"/>
    <x v="1"/>
  </r>
  <r>
    <d v="2015-02-15T04:04:19"/>
    <x v="2"/>
    <x v="1"/>
    <n v="699"/>
    <n v="9"/>
    <n v="6291"/>
    <n v="6"/>
    <n v="4194"/>
    <n v="3"/>
    <n v="2097"/>
    <x v="7"/>
    <x v="6"/>
    <x v="1"/>
  </r>
  <r>
    <d v="2015-02-15T04:04:19"/>
    <x v="2"/>
    <x v="1"/>
    <n v="125"/>
    <n v="9"/>
    <n v="1125"/>
    <n v="6"/>
    <n v="750"/>
    <n v="3"/>
    <n v="375"/>
    <x v="7"/>
    <x v="6"/>
    <x v="1"/>
  </r>
  <r>
    <d v="2015-02-05T21:17:42"/>
    <x v="2"/>
    <x v="1"/>
    <n v="369"/>
    <n v="9"/>
    <n v="3321"/>
    <n v="6"/>
    <n v="2214"/>
    <n v="3"/>
    <n v="1107"/>
    <x v="0"/>
    <x v="0"/>
    <x v="1"/>
  </r>
  <r>
    <d v="2015-01-29T09:14:44"/>
    <x v="2"/>
    <x v="1"/>
    <n v="400"/>
    <n v="9"/>
    <n v="3600"/>
    <n v="6"/>
    <n v="2400"/>
    <n v="3"/>
    <n v="1200"/>
    <x v="6"/>
    <x v="5"/>
    <x v="1"/>
  </r>
  <r>
    <d v="2015-01-29T09:14:44"/>
    <x v="2"/>
    <x v="1"/>
    <n v="222"/>
    <n v="9"/>
    <n v="1998"/>
    <n v="6"/>
    <n v="1332"/>
    <n v="3"/>
    <n v="666"/>
    <x v="6"/>
    <x v="5"/>
    <x v="1"/>
  </r>
  <r>
    <d v="2015-02-05T21:17:42"/>
    <x v="2"/>
    <x v="1"/>
    <n v="130"/>
    <m/>
    <n v="0"/>
    <n v="6"/>
    <n v="780"/>
    <n v="-6"/>
    <n v="-780"/>
    <x v="0"/>
    <x v="0"/>
    <x v="1"/>
  </r>
  <r>
    <d v="2015-10-19T06:34:18"/>
    <x v="4"/>
    <x v="2"/>
    <n v="660"/>
    <n v="17"/>
    <n v="11220"/>
    <n v="12"/>
    <n v="7920"/>
    <n v="5"/>
    <n v="3300"/>
    <x v="6"/>
    <x v="5"/>
    <x v="1"/>
  </r>
  <r>
    <d v="2016-01-02T03:09:54"/>
    <x v="4"/>
    <x v="2"/>
    <n v="310"/>
    <n v="17"/>
    <n v="5270"/>
    <n v="12"/>
    <n v="3720"/>
    <n v="5"/>
    <n v="1550"/>
    <x v="0"/>
    <x v="0"/>
    <x v="0"/>
  </r>
  <r>
    <d v="2015-12-23T21:49:25"/>
    <x v="4"/>
    <x v="2"/>
    <n v="420"/>
    <n v="17"/>
    <n v="7140"/>
    <n v="12"/>
    <n v="5040"/>
    <n v="5"/>
    <n v="2100"/>
    <x v="8"/>
    <x v="6"/>
    <x v="0"/>
  </r>
  <r>
    <d v="2015-10-25T00:31:59"/>
    <x v="4"/>
    <x v="2"/>
    <n v="750"/>
    <n v="17"/>
    <n v="12750"/>
    <n v="12"/>
    <n v="9000"/>
    <n v="5"/>
    <n v="3750"/>
    <x v="6"/>
    <x v="5"/>
    <x v="0"/>
  </r>
  <r>
    <d v="2015-09-30T18:01:41"/>
    <x v="4"/>
    <x v="2"/>
    <n v="250"/>
    <n v="17"/>
    <n v="4250"/>
    <n v="12"/>
    <n v="3000"/>
    <n v="5"/>
    <n v="1250"/>
    <x v="1"/>
    <x v="1"/>
    <x v="0"/>
  </r>
  <r>
    <d v="2015-09-19T13:30:34"/>
    <x v="4"/>
    <x v="2"/>
    <n v="790"/>
    <n v="17"/>
    <n v="13430"/>
    <n v="12"/>
    <n v="9480"/>
    <n v="5"/>
    <n v="3950"/>
    <x v="4"/>
    <x v="3"/>
    <x v="0"/>
  </r>
  <r>
    <d v="2015-08-31T08:33:26"/>
    <x v="4"/>
    <x v="2"/>
    <n v="20"/>
    <n v="17"/>
    <n v="340"/>
    <n v="12"/>
    <n v="240"/>
    <n v="5"/>
    <n v="100"/>
    <x v="7"/>
    <x v="6"/>
    <x v="0"/>
  </r>
  <r>
    <d v="2015-07-14T03:09:21"/>
    <x v="4"/>
    <x v="2"/>
    <n v="650"/>
    <n v="17"/>
    <n v="11050"/>
    <n v="12"/>
    <n v="7800"/>
    <n v="5"/>
    <n v="3250"/>
    <x v="5"/>
    <x v="4"/>
    <x v="0"/>
  </r>
  <r>
    <d v="2015-05-30T05:43:18"/>
    <x v="4"/>
    <x v="2"/>
    <n v="330"/>
    <n v="17"/>
    <n v="5610"/>
    <n v="12"/>
    <n v="3960"/>
    <n v="5"/>
    <n v="1650"/>
    <x v="5"/>
    <x v="4"/>
    <x v="0"/>
  </r>
  <r>
    <d v="2015-05-21T15:37:12"/>
    <x v="4"/>
    <x v="2"/>
    <n v="810"/>
    <n v="17"/>
    <n v="13770"/>
    <n v="12"/>
    <n v="9720"/>
    <n v="5"/>
    <n v="4050"/>
    <x v="6"/>
    <x v="5"/>
    <x v="0"/>
  </r>
  <r>
    <d v="2015-05-20T01:17:59"/>
    <x v="4"/>
    <x v="2"/>
    <n v="570"/>
    <n v="17"/>
    <n v="9690"/>
    <n v="12"/>
    <n v="6840"/>
    <n v="5"/>
    <n v="2850"/>
    <x v="4"/>
    <x v="3"/>
    <x v="0"/>
  </r>
  <r>
    <d v="2015-05-19T07:27:10"/>
    <x v="4"/>
    <x v="2"/>
    <n v="880"/>
    <n v="17"/>
    <n v="14960"/>
    <n v="12"/>
    <n v="10560"/>
    <n v="5"/>
    <n v="4400"/>
    <x v="3"/>
    <x v="2"/>
    <x v="0"/>
  </r>
  <r>
    <d v="2015-03-31T00:08:04"/>
    <x v="4"/>
    <x v="2"/>
    <n v="210"/>
    <n v="17"/>
    <n v="3570"/>
    <n v="12"/>
    <n v="2520"/>
    <n v="5"/>
    <n v="1050"/>
    <x v="9"/>
    <x v="7"/>
    <x v="0"/>
  </r>
  <r>
    <d v="2015-03-20T08:01:30"/>
    <x v="4"/>
    <x v="2"/>
    <n v="885"/>
    <n v="17"/>
    <n v="15045"/>
    <n v="12"/>
    <n v="10620"/>
    <n v="5"/>
    <n v="4425"/>
    <x v="3"/>
    <x v="2"/>
    <x v="0"/>
  </r>
  <r>
    <d v="2015-03-20T08:01:30"/>
    <x v="4"/>
    <x v="2"/>
    <n v="850"/>
    <n v="17"/>
    <n v="14450"/>
    <n v="12"/>
    <n v="10200"/>
    <n v="5"/>
    <n v="4250"/>
    <x v="3"/>
    <x v="2"/>
    <x v="0"/>
  </r>
  <r>
    <d v="2015-03-03T19:08:23"/>
    <x v="4"/>
    <x v="2"/>
    <n v="411"/>
    <n v="17"/>
    <n v="6987"/>
    <n v="12"/>
    <n v="4932"/>
    <n v="5"/>
    <n v="2055"/>
    <x v="6"/>
    <x v="5"/>
    <x v="0"/>
  </r>
  <r>
    <d v="2015-03-03T19:08:23"/>
    <x v="4"/>
    <x v="2"/>
    <n v="330"/>
    <n v="17"/>
    <n v="5610"/>
    <n v="12"/>
    <n v="3960"/>
    <n v="5"/>
    <n v="1650"/>
    <x v="6"/>
    <x v="5"/>
    <x v="0"/>
  </r>
  <r>
    <d v="2015-03-01T16:08:01"/>
    <x v="4"/>
    <x v="2"/>
    <n v="124"/>
    <n v="17"/>
    <n v="2108"/>
    <n v="12"/>
    <n v="1488"/>
    <n v="5"/>
    <n v="620"/>
    <x v="9"/>
    <x v="7"/>
    <x v="0"/>
  </r>
  <r>
    <d v="2015-02-21T03:51:44"/>
    <x v="4"/>
    <x v="2"/>
    <n v="620"/>
    <n v="17"/>
    <n v="10540"/>
    <n v="12"/>
    <n v="7440"/>
    <n v="5"/>
    <n v="3100"/>
    <x v="1"/>
    <x v="1"/>
    <x v="0"/>
  </r>
  <r>
    <d v="2015-02-21T03:51:44"/>
    <x v="4"/>
    <x v="2"/>
    <n v="100"/>
    <n v="17"/>
    <n v="1700"/>
    <n v="12"/>
    <n v="1200"/>
    <n v="5"/>
    <n v="500"/>
    <x v="1"/>
    <x v="1"/>
    <x v="0"/>
  </r>
  <r>
    <d v="2015-01-27T22:35:40"/>
    <x v="4"/>
    <x v="2"/>
    <n v="850"/>
    <n v="17"/>
    <n v="14450"/>
    <n v="12"/>
    <n v="10200"/>
    <n v="5"/>
    <n v="4250"/>
    <x v="6"/>
    <x v="5"/>
    <x v="0"/>
  </r>
  <r>
    <d v="2015-01-27T22:35:40"/>
    <x v="4"/>
    <x v="2"/>
    <n v="800"/>
    <n v="17"/>
    <n v="13600"/>
    <n v="12"/>
    <n v="9600"/>
    <n v="5"/>
    <n v="4000"/>
    <x v="6"/>
    <x v="5"/>
    <x v="0"/>
  </r>
  <r>
    <d v="2016-01-21T12:22:08"/>
    <x v="4"/>
    <x v="2"/>
    <n v="310"/>
    <m/>
    <n v="0"/>
    <n v="12"/>
    <n v="3720"/>
    <n v="-12"/>
    <n v="-3720"/>
    <x v="0"/>
    <x v="0"/>
    <x v="0"/>
  </r>
  <r>
    <d v="2015-06-15T20:35:25"/>
    <x v="5"/>
    <x v="2"/>
    <n v="390"/>
    <n v="17"/>
    <n v="6630"/>
    <n v="12"/>
    <n v="4680"/>
    <n v="5"/>
    <n v="1950"/>
    <x v="0"/>
    <x v="0"/>
    <x v="1"/>
  </r>
  <r>
    <d v="2015-12-02T02:52:17"/>
    <x v="4"/>
    <x v="2"/>
    <n v="40"/>
    <n v="17"/>
    <n v="680"/>
    <n v="12"/>
    <n v="480"/>
    <n v="5"/>
    <n v="200"/>
    <x v="8"/>
    <x v="6"/>
    <x v="1"/>
  </r>
  <r>
    <d v="2015-10-31T03:23:56"/>
    <x v="4"/>
    <x v="2"/>
    <n v="930"/>
    <n v="17"/>
    <n v="15810"/>
    <n v="12"/>
    <n v="11160"/>
    <n v="5"/>
    <n v="4650"/>
    <x v="4"/>
    <x v="3"/>
    <x v="1"/>
  </r>
  <r>
    <d v="2015-10-31T03:23:56"/>
    <x v="4"/>
    <x v="2"/>
    <n v="600"/>
    <n v="17"/>
    <n v="10200"/>
    <n v="12"/>
    <n v="7200"/>
    <n v="5"/>
    <n v="3000"/>
    <x v="5"/>
    <x v="4"/>
    <x v="1"/>
  </r>
  <r>
    <d v="2015-10-31T03:23:56"/>
    <x v="4"/>
    <x v="2"/>
    <n v="50"/>
    <n v="17"/>
    <n v="850"/>
    <n v="12"/>
    <n v="600"/>
    <n v="5"/>
    <n v="250"/>
    <x v="9"/>
    <x v="7"/>
    <x v="1"/>
  </r>
  <r>
    <d v="2015-10-27T16:55:02"/>
    <x v="4"/>
    <x v="2"/>
    <n v="650"/>
    <n v="17"/>
    <n v="11050"/>
    <n v="12"/>
    <n v="7800"/>
    <n v="5"/>
    <n v="3250"/>
    <x v="1"/>
    <x v="1"/>
    <x v="1"/>
  </r>
  <r>
    <d v="2015-10-20T12:38:40"/>
    <x v="4"/>
    <x v="2"/>
    <n v="860"/>
    <n v="17"/>
    <n v="14620"/>
    <n v="12"/>
    <n v="10320"/>
    <n v="5"/>
    <n v="4300"/>
    <x v="5"/>
    <x v="4"/>
    <x v="1"/>
  </r>
  <r>
    <d v="2015-10-09T18:16:31"/>
    <x v="4"/>
    <x v="2"/>
    <n v="570"/>
    <n v="17"/>
    <n v="9690"/>
    <n v="12"/>
    <n v="6840"/>
    <n v="5"/>
    <n v="2850"/>
    <x v="0"/>
    <x v="0"/>
    <x v="1"/>
  </r>
  <r>
    <d v="2015-10-02T01:09:02"/>
    <x v="4"/>
    <x v="2"/>
    <n v="780"/>
    <n v="17"/>
    <n v="13260"/>
    <n v="12"/>
    <n v="9360"/>
    <n v="5"/>
    <n v="3900"/>
    <x v="1"/>
    <x v="1"/>
    <x v="1"/>
  </r>
  <r>
    <d v="2015-09-16T12:29:02"/>
    <x v="4"/>
    <x v="2"/>
    <n v="970"/>
    <n v="17"/>
    <n v="16490"/>
    <n v="12"/>
    <n v="11640"/>
    <n v="5"/>
    <n v="4850"/>
    <x v="10"/>
    <x v="8"/>
    <x v="1"/>
  </r>
  <r>
    <d v="2015-09-03T03:23:21"/>
    <x v="4"/>
    <x v="2"/>
    <n v="200"/>
    <n v="17"/>
    <n v="3400"/>
    <n v="12"/>
    <n v="2400"/>
    <n v="5"/>
    <n v="1000"/>
    <x v="9"/>
    <x v="7"/>
    <x v="1"/>
  </r>
  <r>
    <d v="2015-08-16T00:38:32"/>
    <x v="4"/>
    <x v="2"/>
    <n v="720"/>
    <n v="17"/>
    <n v="12240"/>
    <n v="12"/>
    <n v="8640"/>
    <n v="5"/>
    <n v="3600"/>
    <x v="6"/>
    <x v="5"/>
    <x v="1"/>
  </r>
  <r>
    <d v="2015-07-30T16:07:08"/>
    <x v="4"/>
    <x v="2"/>
    <n v="300"/>
    <n v="17"/>
    <n v="5100"/>
    <n v="12"/>
    <n v="3600"/>
    <n v="5"/>
    <n v="1500"/>
    <x v="1"/>
    <x v="1"/>
    <x v="1"/>
  </r>
  <r>
    <d v="2015-07-19T02:18:33"/>
    <x v="4"/>
    <x v="2"/>
    <n v="810"/>
    <n v="17"/>
    <n v="13770"/>
    <n v="12"/>
    <n v="9720"/>
    <n v="5"/>
    <n v="4050"/>
    <x v="1"/>
    <x v="1"/>
    <x v="1"/>
  </r>
  <r>
    <d v="2015-06-30T06:20:35"/>
    <x v="4"/>
    <x v="2"/>
    <n v="580"/>
    <n v="17"/>
    <n v="9860"/>
    <n v="12"/>
    <n v="6960"/>
    <n v="5"/>
    <n v="2900"/>
    <x v="6"/>
    <x v="5"/>
    <x v="1"/>
  </r>
  <r>
    <d v="2015-06-27T10:09:35"/>
    <x v="4"/>
    <x v="2"/>
    <n v="30"/>
    <n v="17"/>
    <n v="510"/>
    <n v="12"/>
    <n v="360"/>
    <n v="5"/>
    <n v="150"/>
    <x v="12"/>
    <x v="8"/>
    <x v="1"/>
  </r>
  <r>
    <d v="2015-06-15T01:13:53"/>
    <x v="4"/>
    <x v="2"/>
    <n v="550"/>
    <n v="17"/>
    <n v="9350"/>
    <n v="12"/>
    <n v="6600"/>
    <n v="5"/>
    <n v="2750"/>
    <x v="3"/>
    <x v="2"/>
    <x v="1"/>
  </r>
  <r>
    <d v="2015-06-07T22:31:48"/>
    <x v="4"/>
    <x v="2"/>
    <n v="390"/>
    <n v="17"/>
    <n v="6630"/>
    <n v="12"/>
    <n v="4680"/>
    <n v="5"/>
    <n v="1950"/>
    <x v="3"/>
    <x v="2"/>
    <x v="1"/>
  </r>
  <r>
    <d v="2015-05-29T17:30:10"/>
    <x v="4"/>
    <x v="2"/>
    <n v="10"/>
    <n v="17"/>
    <n v="170"/>
    <n v="12"/>
    <n v="120"/>
    <n v="5"/>
    <n v="50"/>
    <x v="3"/>
    <x v="2"/>
    <x v="1"/>
  </r>
  <r>
    <d v="2015-05-29T12:15:04"/>
    <x v="4"/>
    <x v="2"/>
    <n v="920"/>
    <n v="17"/>
    <n v="15640"/>
    <n v="12"/>
    <n v="11040"/>
    <n v="5"/>
    <n v="4600"/>
    <x v="7"/>
    <x v="6"/>
    <x v="1"/>
  </r>
  <r>
    <d v="2015-05-21T13:10:34"/>
    <x v="4"/>
    <x v="2"/>
    <n v="150"/>
    <n v="17"/>
    <n v="2550"/>
    <n v="12"/>
    <n v="1800"/>
    <n v="5"/>
    <n v="750"/>
    <x v="3"/>
    <x v="2"/>
    <x v="1"/>
  </r>
  <r>
    <d v="2015-05-14T16:30:10"/>
    <x v="4"/>
    <x v="2"/>
    <n v="600"/>
    <n v="17"/>
    <n v="10200"/>
    <n v="12"/>
    <n v="7200"/>
    <n v="5"/>
    <n v="3000"/>
    <x v="1"/>
    <x v="1"/>
    <x v="1"/>
  </r>
  <r>
    <d v="2015-04-23T09:10:54"/>
    <x v="4"/>
    <x v="2"/>
    <n v="280"/>
    <n v="17"/>
    <n v="4760"/>
    <n v="12"/>
    <n v="3360"/>
    <n v="5"/>
    <n v="1400"/>
    <x v="4"/>
    <x v="3"/>
    <x v="1"/>
  </r>
  <r>
    <d v="2015-04-12T09:26:21"/>
    <x v="4"/>
    <x v="2"/>
    <n v="850"/>
    <n v="17"/>
    <n v="14450"/>
    <n v="12"/>
    <n v="10200"/>
    <n v="5"/>
    <n v="4250"/>
    <x v="6"/>
    <x v="5"/>
    <x v="1"/>
  </r>
  <r>
    <d v="2015-03-28T08:01:17"/>
    <x v="4"/>
    <x v="2"/>
    <n v="433"/>
    <n v="17"/>
    <n v="7361"/>
    <n v="12"/>
    <n v="5196"/>
    <n v="5"/>
    <n v="2165"/>
    <x v="9"/>
    <x v="7"/>
    <x v="1"/>
  </r>
  <r>
    <d v="2015-03-28T08:01:17"/>
    <x v="4"/>
    <x v="2"/>
    <n v="70"/>
    <n v="17"/>
    <n v="1190"/>
    <n v="12"/>
    <n v="840"/>
    <n v="5"/>
    <n v="350"/>
    <x v="9"/>
    <x v="7"/>
    <x v="1"/>
  </r>
  <r>
    <d v="2015-03-13T07:31:32"/>
    <x v="4"/>
    <x v="2"/>
    <n v="710"/>
    <n v="17"/>
    <n v="12070"/>
    <n v="12"/>
    <n v="8520"/>
    <n v="5"/>
    <n v="3550"/>
    <x v="7"/>
    <x v="6"/>
    <x v="1"/>
  </r>
  <r>
    <d v="2015-03-13T07:31:32"/>
    <x v="4"/>
    <x v="2"/>
    <n v="45"/>
    <n v="17"/>
    <n v="765"/>
    <n v="12"/>
    <n v="540"/>
    <n v="5"/>
    <n v="225"/>
    <x v="7"/>
    <x v="6"/>
    <x v="1"/>
  </r>
  <r>
    <d v="2015-02-24T19:19:03"/>
    <x v="4"/>
    <x v="2"/>
    <n v="890"/>
    <n v="17"/>
    <n v="15130"/>
    <n v="12"/>
    <n v="10680"/>
    <n v="5"/>
    <n v="4450"/>
    <x v="3"/>
    <x v="2"/>
    <x v="1"/>
  </r>
  <r>
    <d v="2015-02-20T01:10:02"/>
    <x v="4"/>
    <x v="2"/>
    <n v="310"/>
    <n v="17"/>
    <n v="5270"/>
    <n v="12"/>
    <n v="3720"/>
    <n v="5"/>
    <n v="1550"/>
    <x v="5"/>
    <x v="10"/>
    <x v="1"/>
  </r>
  <r>
    <d v="2015-02-20T01:10:02"/>
    <x v="4"/>
    <x v="2"/>
    <n v="200"/>
    <n v="17"/>
    <n v="3400"/>
    <n v="12"/>
    <n v="2400"/>
    <n v="5"/>
    <n v="1000"/>
    <x v="5"/>
    <x v="4"/>
    <x v="1"/>
  </r>
  <r>
    <d v="2015-02-20T01:10:02"/>
    <x v="4"/>
    <x v="2"/>
    <n v="100"/>
    <n v="17"/>
    <n v="1700"/>
    <n v="12"/>
    <n v="1200"/>
    <n v="5"/>
    <n v="500"/>
    <x v="5"/>
    <x v="4"/>
    <x v="1"/>
  </r>
  <r>
    <d v="2015-02-13T19:06:16"/>
    <x v="4"/>
    <x v="2"/>
    <n v="440"/>
    <n v="17"/>
    <n v="7480"/>
    <n v="12"/>
    <n v="5280"/>
    <n v="5"/>
    <n v="2200"/>
    <x v="7"/>
    <x v="6"/>
    <x v="1"/>
  </r>
  <r>
    <d v="2015-02-13T19:06:16"/>
    <x v="4"/>
    <x v="2"/>
    <n v="123"/>
    <n v="17"/>
    <n v="2091"/>
    <n v="12"/>
    <n v="1476"/>
    <n v="5"/>
    <n v="615"/>
    <x v="7"/>
    <x v="6"/>
    <x v="1"/>
  </r>
  <r>
    <d v="2015-02-06T12:33:06"/>
    <x v="4"/>
    <x v="2"/>
    <n v="590"/>
    <n v="17"/>
    <n v="10030"/>
    <n v="12"/>
    <n v="7080"/>
    <n v="5"/>
    <n v="2950"/>
    <x v="9"/>
    <x v="7"/>
    <x v="1"/>
  </r>
  <r>
    <d v="2015-02-06T12:33:06"/>
    <x v="4"/>
    <x v="2"/>
    <n v="154"/>
    <n v="17"/>
    <n v="2618"/>
    <n v="12"/>
    <n v="1848"/>
    <n v="5"/>
    <n v="770"/>
    <x v="9"/>
    <x v="7"/>
    <x v="1"/>
  </r>
  <r>
    <d v="2015-01-29T12:57:01"/>
    <x v="4"/>
    <x v="2"/>
    <n v="333"/>
    <n v="17"/>
    <n v="5661"/>
    <n v="12"/>
    <n v="3996"/>
    <n v="5"/>
    <n v="1665"/>
    <x v="6"/>
    <x v="5"/>
    <x v="1"/>
  </r>
  <r>
    <d v="2015-01-29T12:57:01"/>
    <x v="4"/>
    <x v="2"/>
    <n v="50"/>
    <n v="17"/>
    <n v="850"/>
    <n v="12"/>
    <n v="600"/>
    <n v="5"/>
    <n v="250"/>
    <x v="6"/>
    <x v="5"/>
    <x v="1"/>
  </r>
  <r>
    <d v="2015-01-21T03:47:37"/>
    <x v="4"/>
    <x v="2"/>
    <n v="290"/>
    <n v="17"/>
    <n v="4930"/>
    <n v="12"/>
    <n v="3480"/>
    <n v="5"/>
    <n v="1450"/>
    <x v="4"/>
    <x v="3"/>
    <x v="1"/>
  </r>
  <r>
    <d v="2015-01-21T03:47:37"/>
    <x v="4"/>
    <x v="2"/>
    <n v="100"/>
    <n v="16"/>
    <n v="1600"/>
    <n v="12"/>
    <n v="1200"/>
    <n v="4"/>
    <n v="400"/>
    <x v="4"/>
    <x v="3"/>
    <x v="1"/>
  </r>
  <r>
    <d v="2015-10-31T03:23:56"/>
    <x v="4"/>
    <x v="2"/>
    <n v="40"/>
    <n v="17"/>
    <n v="680"/>
    <n v="12"/>
    <n v="480"/>
    <n v="5"/>
    <n v="200"/>
    <x v="8"/>
    <x v="6"/>
    <x v="2"/>
  </r>
  <r>
    <d v="2015-12-09T10:55:44"/>
    <x v="4"/>
    <x v="2"/>
    <n v="960"/>
    <n v="17"/>
    <n v="16320"/>
    <n v="12"/>
    <n v="11520"/>
    <n v="5"/>
    <n v="4800"/>
    <x v="1"/>
    <x v="1"/>
    <x v="2"/>
  </r>
  <r>
    <d v="2015-10-31T03:23:56"/>
    <x v="4"/>
    <x v="2"/>
    <n v="920"/>
    <n v="17"/>
    <n v="15640"/>
    <n v="12"/>
    <n v="11040"/>
    <n v="5"/>
    <n v="4600"/>
    <x v="1"/>
    <x v="1"/>
    <x v="2"/>
  </r>
  <r>
    <d v="2015-10-18T06:36:41"/>
    <x v="4"/>
    <x v="2"/>
    <n v="720"/>
    <n v="17"/>
    <n v="12240"/>
    <n v="12"/>
    <n v="8640"/>
    <n v="5"/>
    <n v="3600"/>
    <x v="3"/>
    <x v="2"/>
    <x v="2"/>
  </r>
  <r>
    <d v="2015-10-14T00:48:41"/>
    <x v="4"/>
    <x v="2"/>
    <n v="70"/>
    <n v="17"/>
    <n v="1190"/>
    <n v="12"/>
    <n v="840"/>
    <n v="5"/>
    <n v="350"/>
    <x v="4"/>
    <x v="3"/>
    <x v="2"/>
  </r>
  <r>
    <d v="2015-04-24T00:47:53"/>
    <x v="4"/>
    <x v="2"/>
    <n v="450"/>
    <n v="17"/>
    <n v="7650"/>
    <n v="12"/>
    <n v="5400"/>
    <n v="5"/>
    <n v="2250"/>
    <x v="7"/>
    <x v="6"/>
    <x v="2"/>
  </r>
  <r>
    <d v="2015-04-07T04:08:09"/>
    <x v="4"/>
    <x v="2"/>
    <n v="150"/>
    <n v="17"/>
    <n v="2550"/>
    <n v="12"/>
    <n v="1800"/>
    <n v="5"/>
    <n v="750"/>
    <x v="4"/>
    <x v="3"/>
    <x v="2"/>
  </r>
  <r>
    <d v="2015-03-28T20:36:21"/>
    <x v="4"/>
    <x v="2"/>
    <n v="920"/>
    <n v="17"/>
    <n v="15640"/>
    <n v="12"/>
    <n v="11040"/>
    <n v="5"/>
    <n v="4600"/>
    <x v="1"/>
    <x v="1"/>
    <x v="2"/>
  </r>
  <r>
    <d v="2015-03-28T20:36:21"/>
    <x v="4"/>
    <x v="2"/>
    <n v="611"/>
    <n v="17"/>
    <n v="10387"/>
    <n v="12"/>
    <n v="7332"/>
    <n v="5"/>
    <n v="3055"/>
    <x v="1"/>
    <x v="1"/>
    <x v="2"/>
  </r>
  <r>
    <d v="2015-10-15T01:13:35"/>
    <x v="6"/>
    <x v="3"/>
    <n v="450"/>
    <n v="53"/>
    <n v="23850"/>
    <n v="35"/>
    <n v="15750"/>
    <n v="18"/>
    <n v="8100"/>
    <x v="5"/>
    <x v="4"/>
    <x v="1"/>
  </r>
  <r>
    <d v="2015-07-08T18:38:40"/>
    <x v="6"/>
    <x v="3"/>
    <n v="690"/>
    <n v="53"/>
    <n v="36570"/>
    <n v="35"/>
    <n v="24150"/>
    <n v="18"/>
    <n v="12420"/>
    <x v="6"/>
    <x v="5"/>
    <x v="1"/>
  </r>
  <r>
    <d v="2015-06-16T00:18:25"/>
    <x v="6"/>
    <x v="3"/>
    <n v="550"/>
    <n v="53"/>
    <n v="29150"/>
    <n v="35"/>
    <n v="19250"/>
    <n v="18"/>
    <n v="9900"/>
    <x v="6"/>
    <x v="5"/>
    <x v="1"/>
  </r>
  <r>
    <d v="2015-06-02T01:57:55"/>
    <x v="6"/>
    <x v="3"/>
    <n v="630"/>
    <n v="53"/>
    <n v="33390"/>
    <n v="35"/>
    <n v="22050"/>
    <n v="18"/>
    <n v="11340"/>
    <x v="12"/>
    <x v="8"/>
    <x v="1"/>
  </r>
  <r>
    <d v="2015-04-20T15:31:03"/>
    <x v="6"/>
    <x v="3"/>
    <n v="800"/>
    <n v="53"/>
    <n v="42400"/>
    <n v="35"/>
    <n v="28000"/>
    <n v="18"/>
    <n v="14400"/>
    <x v="9"/>
    <x v="7"/>
    <x v="1"/>
  </r>
  <r>
    <d v="2015-04-07T07:47:46"/>
    <x v="6"/>
    <x v="3"/>
    <n v="150"/>
    <n v="53"/>
    <n v="7950"/>
    <n v="35"/>
    <n v="5250"/>
    <n v="18"/>
    <n v="2700"/>
    <x v="9"/>
    <x v="7"/>
    <x v="1"/>
  </r>
  <r>
    <d v="2015-03-29T09:28:30"/>
    <x v="6"/>
    <x v="3"/>
    <n v="755"/>
    <n v="53"/>
    <n v="40015"/>
    <n v="35"/>
    <n v="26425"/>
    <n v="18"/>
    <n v="13590"/>
    <x v="5"/>
    <x v="4"/>
    <x v="1"/>
  </r>
  <r>
    <d v="2015-03-29T09:28:30"/>
    <x v="6"/>
    <x v="3"/>
    <n v="300"/>
    <n v="53"/>
    <n v="15900"/>
    <n v="35"/>
    <n v="10500"/>
    <n v="18"/>
    <n v="5400"/>
    <x v="5"/>
    <x v="4"/>
    <x v="1"/>
  </r>
  <r>
    <d v="2015-03-24T14:21:33"/>
    <x v="6"/>
    <x v="3"/>
    <n v="522"/>
    <n v="53"/>
    <n v="27666"/>
    <n v="35"/>
    <n v="18270"/>
    <n v="18"/>
    <n v="9396"/>
    <x v="0"/>
    <x v="0"/>
    <x v="1"/>
  </r>
  <r>
    <d v="2015-03-24T14:21:33"/>
    <x v="6"/>
    <x v="3"/>
    <n v="410"/>
    <n v="53"/>
    <n v="21730"/>
    <n v="35"/>
    <n v="14350"/>
    <n v="18"/>
    <n v="7380"/>
    <x v="0"/>
    <x v="0"/>
    <x v="1"/>
  </r>
  <r>
    <d v="2015-01-15T15:33:07"/>
    <x v="6"/>
    <x v="3"/>
    <n v="330"/>
    <n v="53"/>
    <n v="17490"/>
    <n v="35"/>
    <n v="11550"/>
    <n v="18"/>
    <n v="5940"/>
    <x v="5"/>
    <x v="4"/>
    <x v="1"/>
  </r>
  <r>
    <d v="2015-01-15T15:33:07"/>
    <x v="6"/>
    <x v="3"/>
    <n v="236"/>
    <n v="53"/>
    <n v="12508"/>
    <n v="35"/>
    <n v="8260"/>
    <n v="18"/>
    <n v="4248"/>
    <x v="5"/>
    <x v="4"/>
    <x v="1"/>
  </r>
  <r>
    <d v="2015-12-03T00:00:00"/>
    <x v="7"/>
    <x v="4"/>
    <n v="1000"/>
    <n v="12"/>
    <n v="12000"/>
    <n v="8"/>
    <n v="8000"/>
    <n v="4"/>
    <n v="4000"/>
    <x v="11"/>
    <x v="9"/>
    <x v="3"/>
  </r>
  <r>
    <d v="2015-02-18T05:07:14"/>
    <x v="7"/>
    <x v="4"/>
    <n v="1000"/>
    <n v="12"/>
    <n v="12000"/>
    <n v="8"/>
    <n v="8000"/>
    <n v="4"/>
    <n v="4000"/>
    <x v="11"/>
    <x v="9"/>
    <x v="3"/>
  </r>
  <r>
    <d v="2015-02-17T21:59:24"/>
    <x v="7"/>
    <x v="4"/>
    <n v="1000"/>
    <n v="12"/>
    <n v="12000"/>
    <n v="8"/>
    <n v="8000"/>
    <n v="4"/>
    <n v="4000"/>
    <x v="11"/>
    <x v="9"/>
    <x v="3"/>
  </r>
  <r>
    <d v="2015-02-16T07:15:07"/>
    <x v="7"/>
    <x v="4"/>
    <n v="1000"/>
    <n v="12"/>
    <n v="12000"/>
    <n v="8"/>
    <n v="8000"/>
    <n v="4"/>
    <n v="4000"/>
    <x v="11"/>
    <x v="9"/>
    <x v="3"/>
  </r>
  <r>
    <d v="2015-10-28T08:01:17"/>
    <x v="7"/>
    <x v="4"/>
    <n v="2000"/>
    <n v="12"/>
    <n v="24000"/>
    <n v="8"/>
    <n v="16000"/>
    <n v="4"/>
    <n v="8000"/>
    <x v="9"/>
    <x v="7"/>
    <x v="0"/>
  </r>
  <r>
    <d v="2015-10-28T08:01:17"/>
    <x v="7"/>
    <x v="4"/>
    <n v="700"/>
    <n v="12"/>
    <n v="8400"/>
    <n v="8"/>
    <n v="5600"/>
    <n v="4"/>
    <n v="2800"/>
    <x v="1"/>
    <x v="1"/>
    <x v="0"/>
  </r>
  <r>
    <d v="2015-10-28T08:01:17"/>
    <x v="7"/>
    <x v="4"/>
    <n v="700"/>
    <n v="12"/>
    <n v="8400"/>
    <n v="8"/>
    <n v="5600"/>
    <n v="4"/>
    <n v="2800"/>
    <x v="0"/>
    <x v="0"/>
    <x v="0"/>
  </r>
  <r>
    <d v="2015-10-28T08:01:17"/>
    <x v="7"/>
    <x v="4"/>
    <n v="500"/>
    <n v="12"/>
    <n v="6000"/>
    <n v="8"/>
    <n v="4000"/>
    <n v="4"/>
    <n v="2000"/>
    <x v="7"/>
    <x v="6"/>
    <x v="0"/>
  </r>
  <r>
    <d v="2015-10-28T08:01:17"/>
    <x v="7"/>
    <x v="4"/>
    <n v="200"/>
    <n v="12"/>
    <n v="2400"/>
    <n v="8"/>
    <n v="1600"/>
    <n v="4"/>
    <n v="800"/>
    <x v="9"/>
    <x v="7"/>
    <x v="0"/>
  </r>
  <r>
    <d v="2015-10-28T08:01:17"/>
    <x v="7"/>
    <x v="4"/>
    <n v="200"/>
    <n v="12"/>
    <n v="2400"/>
    <n v="8"/>
    <n v="1600"/>
    <n v="4"/>
    <n v="800"/>
    <x v="7"/>
    <x v="6"/>
    <x v="0"/>
  </r>
  <r>
    <d v="2015-08-28T08:01:17"/>
    <x v="7"/>
    <x v="4"/>
    <n v="2000"/>
    <n v="12"/>
    <n v="24000"/>
    <n v="8"/>
    <n v="16000"/>
    <n v="4"/>
    <n v="8000"/>
    <x v="9"/>
    <x v="7"/>
    <x v="0"/>
  </r>
  <r>
    <d v="2015-06-29T12:57:02"/>
    <x v="7"/>
    <x v="4"/>
    <n v="600"/>
    <n v="12"/>
    <n v="7200"/>
    <n v="8"/>
    <n v="4800"/>
    <n v="4"/>
    <n v="2400"/>
    <x v="9"/>
    <x v="7"/>
    <x v="0"/>
  </r>
  <r>
    <d v="2015-03-13T00:00:00"/>
    <x v="7"/>
    <x v="4"/>
    <n v="1000"/>
    <n v="12"/>
    <n v="12000"/>
    <n v="8"/>
    <n v="8000"/>
    <n v="4"/>
    <n v="4000"/>
    <x v="3"/>
    <x v="2"/>
    <x v="0"/>
  </r>
  <r>
    <d v="2015-02-22T13:33:18"/>
    <x v="7"/>
    <x v="4"/>
    <n v="600"/>
    <n v="12"/>
    <n v="7200"/>
    <n v="8"/>
    <n v="4800"/>
    <n v="4"/>
    <n v="2400"/>
    <x v="4"/>
    <x v="3"/>
    <x v="0"/>
  </r>
  <r>
    <d v="2015-02-19T12:52:26"/>
    <x v="7"/>
    <x v="4"/>
    <n v="600"/>
    <n v="12"/>
    <n v="7200"/>
    <n v="8"/>
    <n v="4800"/>
    <n v="4"/>
    <n v="2400"/>
    <x v="3"/>
    <x v="2"/>
    <x v="0"/>
  </r>
  <r>
    <d v="2015-02-13T00:00:00"/>
    <x v="7"/>
    <x v="4"/>
    <n v="1000"/>
    <n v="12"/>
    <n v="12000"/>
    <n v="8"/>
    <n v="8000"/>
    <n v="4"/>
    <n v="4000"/>
    <x v="3"/>
    <x v="2"/>
    <x v="0"/>
  </r>
  <r>
    <d v="2015-02-12T00:00:00"/>
    <x v="7"/>
    <x v="4"/>
    <n v="1000"/>
    <n v="12"/>
    <n v="12000"/>
    <n v="8"/>
    <n v="8000"/>
    <n v="4"/>
    <n v="4000"/>
    <x v="6"/>
    <x v="5"/>
    <x v="0"/>
  </r>
  <r>
    <d v="2015-02-12T00:00:00"/>
    <x v="7"/>
    <x v="4"/>
    <n v="700"/>
    <n v="12"/>
    <n v="8400"/>
    <n v="8"/>
    <n v="5600"/>
    <n v="4"/>
    <n v="2800"/>
    <x v="6"/>
    <x v="5"/>
    <x v="0"/>
  </r>
  <r>
    <d v="2015-02-12T00:00:00"/>
    <x v="7"/>
    <x v="4"/>
    <n v="700"/>
    <n v="12"/>
    <n v="8400"/>
    <n v="8"/>
    <n v="5600"/>
    <n v="4"/>
    <n v="2800"/>
    <x v="4"/>
    <x v="3"/>
    <x v="0"/>
  </r>
  <r>
    <d v="2015-02-12T00:00:00"/>
    <x v="7"/>
    <x v="4"/>
    <n v="200"/>
    <n v="12"/>
    <n v="2400"/>
    <n v="8"/>
    <n v="1600"/>
    <n v="4"/>
    <n v="800"/>
    <x v="1"/>
    <x v="1"/>
    <x v="0"/>
  </r>
  <r>
    <d v="2016-01-28T08:01:17"/>
    <x v="7"/>
    <x v="4"/>
    <n v="100"/>
    <n v="12"/>
    <n v="1200"/>
    <n v="8"/>
    <n v="800"/>
    <n v="4"/>
    <n v="400"/>
    <x v="0"/>
    <x v="0"/>
    <x v="1"/>
  </r>
  <r>
    <d v="2015-10-28T08:01:17"/>
    <x v="7"/>
    <x v="4"/>
    <n v="700"/>
    <n v="12"/>
    <n v="8400"/>
    <n v="8"/>
    <n v="5600"/>
    <n v="4"/>
    <n v="2800"/>
    <x v="5"/>
    <x v="4"/>
    <x v="1"/>
  </r>
  <r>
    <d v="2015-10-28T08:01:17"/>
    <x v="7"/>
    <x v="4"/>
    <n v="600"/>
    <n v="12"/>
    <n v="7200"/>
    <n v="8"/>
    <n v="4800"/>
    <n v="4"/>
    <n v="2400"/>
    <x v="5"/>
    <x v="4"/>
    <x v="1"/>
  </r>
  <r>
    <d v="2015-10-28T08:01:17"/>
    <x v="7"/>
    <x v="4"/>
    <n v="600"/>
    <n v="12"/>
    <n v="7200"/>
    <n v="8"/>
    <n v="4800"/>
    <n v="4"/>
    <n v="2400"/>
    <x v="0"/>
    <x v="0"/>
    <x v="1"/>
  </r>
  <r>
    <d v="2015-10-28T08:01:17"/>
    <x v="7"/>
    <x v="4"/>
    <n v="500"/>
    <n v="12"/>
    <n v="6000"/>
    <n v="8"/>
    <n v="4000"/>
    <n v="4"/>
    <n v="2000"/>
    <x v="6"/>
    <x v="5"/>
    <x v="1"/>
  </r>
  <r>
    <d v="2015-10-28T08:01:17"/>
    <x v="7"/>
    <x v="4"/>
    <n v="200"/>
    <n v="12"/>
    <n v="2400"/>
    <n v="8"/>
    <n v="1600"/>
    <n v="4"/>
    <n v="800"/>
    <x v="0"/>
    <x v="0"/>
    <x v="1"/>
  </r>
  <r>
    <d v="2015-08-25T00:00:00"/>
    <x v="7"/>
    <x v="4"/>
    <n v="700"/>
    <n v="12"/>
    <n v="8400"/>
    <n v="8"/>
    <n v="5600"/>
    <n v="4"/>
    <n v="2800"/>
    <x v="1"/>
    <x v="1"/>
    <x v="1"/>
  </r>
  <r>
    <d v="2015-06-22T00:00:00"/>
    <x v="7"/>
    <x v="4"/>
    <n v="700"/>
    <n v="12"/>
    <n v="8400"/>
    <n v="8"/>
    <n v="5600"/>
    <n v="4"/>
    <n v="2800"/>
    <x v="6"/>
    <x v="5"/>
    <x v="1"/>
  </r>
  <r>
    <d v="2015-06-20T01:10:02"/>
    <x v="7"/>
    <x v="4"/>
    <n v="500"/>
    <n v="12"/>
    <n v="6000"/>
    <n v="8"/>
    <n v="4000"/>
    <n v="4"/>
    <n v="2000"/>
    <x v="7"/>
    <x v="6"/>
    <x v="1"/>
  </r>
  <r>
    <d v="2015-03-27T02:28:18"/>
    <x v="7"/>
    <x v="4"/>
    <n v="100"/>
    <n v="12"/>
    <n v="1200"/>
    <n v="8"/>
    <n v="800"/>
    <n v="4"/>
    <n v="400"/>
    <x v="5"/>
    <x v="4"/>
    <x v="1"/>
  </r>
  <r>
    <d v="2015-02-12T00:00:00"/>
    <x v="7"/>
    <x v="4"/>
    <n v="1000"/>
    <n v="12"/>
    <n v="12000"/>
    <n v="8"/>
    <n v="8000"/>
    <n v="4"/>
    <n v="4000"/>
    <x v="6"/>
    <x v="5"/>
    <x v="1"/>
  </r>
  <r>
    <d v="2015-02-12T00:00:00"/>
    <x v="7"/>
    <x v="4"/>
    <n v="600"/>
    <n v="12"/>
    <n v="7200"/>
    <n v="8"/>
    <n v="4800"/>
    <n v="4"/>
    <n v="2400"/>
    <x v="6"/>
    <x v="5"/>
    <x v="1"/>
  </r>
  <r>
    <d v="2015-02-21T03:51:44"/>
    <x v="7"/>
    <x v="4"/>
    <n v="500"/>
    <n v="11"/>
    <n v="5500"/>
    <n v="8"/>
    <n v="4000"/>
    <n v="3"/>
    <n v="1500"/>
    <x v="9"/>
    <x v="7"/>
    <x v="1"/>
  </r>
  <r>
    <d v="2015-10-24T14:21:33"/>
    <x v="7"/>
    <x v="4"/>
    <n v="600"/>
    <n v="12"/>
    <n v="7200"/>
    <n v="8"/>
    <n v="4800"/>
    <n v="4"/>
    <n v="2400"/>
    <x v="1"/>
    <x v="1"/>
    <x v="2"/>
  </r>
  <r>
    <d v="2015-10-28T08:01:17"/>
    <x v="8"/>
    <x v="5"/>
    <n v="500"/>
    <n v="35"/>
    <n v="17500"/>
    <n v="20"/>
    <n v="10000"/>
    <n v="15"/>
    <n v="7500"/>
    <x v="5"/>
    <x v="4"/>
    <x v="0"/>
  </r>
  <r>
    <d v="2015-10-28T08:01:17"/>
    <x v="8"/>
    <x v="5"/>
    <n v="400"/>
    <n v="35"/>
    <n v="14000"/>
    <n v="20"/>
    <n v="8000"/>
    <n v="15"/>
    <n v="6000"/>
    <x v="3"/>
    <x v="11"/>
    <x v="0"/>
  </r>
  <r>
    <d v="2015-10-28T08:01:17"/>
    <x v="8"/>
    <x v="5"/>
    <n v="190"/>
    <n v="35"/>
    <n v="6650"/>
    <n v="20"/>
    <n v="3800"/>
    <n v="15"/>
    <n v="2850"/>
    <x v="3"/>
    <x v="2"/>
    <x v="0"/>
  </r>
  <r>
    <d v="2015-10-24T14:21:33"/>
    <x v="8"/>
    <x v="5"/>
    <n v="190"/>
    <n v="35"/>
    <n v="6650"/>
    <n v="20"/>
    <n v="3800"/>
    <n v="15"/>
    <n v="2850"/>
    <x v="1"/>
    <x v="1"/>
    <x v="0"/>
  </r>
  <r>
    <d v="2015-04-17T22:15:21"/>
    <x v="8"/>
    <x v="5"/>
    <n v="320"/>
    <n v="35"/>
    <n v="11200"/>
    <n v="20"/>
    <n v="6400"/>
    <n v="15"/>
    <n v="4800"/>
    <x v="3"/>
    <x v="11"/>
    <x v="0"/>
  </r>
  <r>
    <d v="2015-04-17T21:59:24"/>
    <x v="8"/>
    <x v="5"/>
    <n v="190"/>
    <n v="35"/>
    <n v="6650"/>
    <n v="20"/>
    <n v="3800"/>
    <n v="15"/>
    <n v="2850"/>
    <x v="3"/>
    <x v="2"/>
    <x v="0"/>
  </r>
  <r>
    <d v="2015-03-23T03:12:45"/>
    <x v="8"/>
    <x v="5"/>
    <n v="300"/>
    <n v="35"/>
    <n v="10500"/>
    <n v="20"/>
    <n v="6000"/>
    <n v="15"/>
    <n v="4500"/>
    <x v="6"/>
    <x v="5"/>
    <x v="0"/>
  </r>
  <r>
    <d v="2015-03-20T08:01:30"/>
    <x v="8"/>
    <x v="5"/>
    <n v="320"/>
    <n v="35"/>
    <n v="11200"/>
    <n v="20"/>
    <n v="6400"/>
    <n v="15"/>
    <n v="4800"/>
    <x v="0"/>
    <x v="0"/>
    <x v="0"/>
  </r>
  <r>
    <d v="2015-03-17T22:15:21"/>
    <x v="8"/>
    <x v="5"/>
    <n v="42"/>
    <n v="35"/>
    <n v="1470"/>
    <n v="20"/>
    <n v="840"/>
    <n v="15"/>
    <n v="630"/>
    <x v="4"/>
    <x v="3"/>
    <x v="0"/>
  </r>
  <r>
    <d v="2015-02-19T12:52:26"/>
    <x v="8"/>
    <x v="5"/>
    <n v="800"/>
    <n v="35"/>
    <n v="28000"/>
    <n v="20"/>
    <n v="16000"/>
    <n v="15"/>
    <n v="12000"/>
    <x v="7"/>
    <x v="6"/>
    <x v="0"/>
  </r>
  <r>
    <d v="2015-02-19T09:24:38"/>
    <x v="8"/>
    <x v="5"/>
    <n v="456"/>
    <n v="35"/>
    <n v="15960"/>
    <n v="20"/>
    <n v="9120"/>
    <n v="15"/>
    <n v="6840"/>
    <x v="5"/>
    <x v="4"/>
    <x v="0"/>
  </r>
  <r>
    <d v="2015-02-18T05:07:14"/>
    <x v="8"/>
    <x v="5"/>
    <n v="500"/>
    <n v="35"/>
    <n v="17500"/>
    <n v="20"/>
    <n v="10000"/>
    <n v="15"/>
    <n v="7500"/>
    <x v="3"/>
    <x v="11"/>
    <x v="0"/>
  </r>
  <r>
    <d v="2016-01-28T08:01:17"/>
    <x v="8"/>
    <x v="5"/>
    <n v="190"/>
    <n v="35"/>
    <n v="6650"/>
    <n v="20"/>
    <n v="3800"/>
    <n v="15"/>
    <n v="2850"/>
    <x v="6"/>
    <x v="5"/>
    <x v="1"/>
  </r>
  <r>
    <d v="2015-10-28T08:01:17"/>
    <x v="8"/>
    <x v="5"/>
    <n v="200"/>
    <n v="35"/>
    <n v="7000"/>
    <n v="20"/>
    <n v="4000"/>
    <n v="15"/>
    <n v="3000"/>
    <x v="9"/>
    <x v="7"/>
    <x v="1"/>
  </r>
  <r>
    <d v="2015-08-15T06:09:06"/>
    <x v="8"/>
    <x v="5"/>
    <n v="320"/>
    <n v="35"/>
    <n v="11200"/>
    <n v="20"/>
    <n v="6400"/>
    <n v="15"/>
    <n v="4800"/>
    <x v="9"/>
    <x v="7"/>
    <x v="1"/>
  </r>
  <r>
    <d v="2015-05-19T22:19:13"/>
    <x v="8"/>
    <x v="5"/>
    <n v="200"/>
    <n v="35"/>
    <n v="7000"/>
    <n v="20"/>
    <n v="4000"/>
    <n v="15"/>
    <n v="3000"/>
    <x v="0"/>
    <x v="0"/>
    <x v="1"/>
  </r>
  <r>
    <d v="2015-03-22T00:41:02"/>
    <x v="8"/>
    <x v="5"/>
    <n v="400"/>
    <n v="35"/>
    <n v="14000"/>
    <n v="20"/>
    <n v="8000"/>
    <n v="15"/>
    <n v="6000"/>
    <x v="3"/>
    <x v="2"/>
    <x v="1"/>
  </r>
  <r>
    <d v="2015-03-15T08:34:38"/>
    <x v="8"/>
    <x v="5"/>
    <n v="400"/>
    <n v="35"/>
    <n v="14000"/>
    <n v="20"/>
    <n v="8000"/>
    <n v="15"/>
    <n v="6000"/>
    <x v="5"/>
    <x v="4"/>
    <x v="1"/>
  </r>
  <r>
    <d v="2015-10-28T08:01:17"/>
    <x v="8"/>
    <x v="5"/>
    <n v="300"/>
    <n v="35"/>
    <n v="10500"/>
    <n v="20"/>
    <n v="6000"/>
    <n v="15"/>
    <n v="4500"/>
    <x v="3"/>
    <x v="2"/>
    <x v="2"/>
  </r>
  <r>
    <d v="2015-09-15T08:34:38"/>
    <x v="8"/>
    <x v="5"/>
    <n v="300"/>
    <n v="35"/>
    <n v="10500"/>
    <n v="20"/>
    <n v="6000"/>
    <n v="15"/>
    <n v="4500"/>
    <x v="1"/>
    <x v="1"/>
    <x v="2"/>
  </r>
  <r>
    <d v="2015-03-27T02:28:18"/>
    <x v="8"/>
    <x v="5"/>
    <n v="190"/>
    <n v="35"/>
    <n v="6650"/>
    <n v="20"/>
    <n v="3800"/>
    <n v="15"/>
    <n v="2850"/>
    <x v="1"/>
    <x v="1"/>
    <x v="2"/>
  </r>
  <r>
    <d v="2015-03-16T21:17:28"/>
    <x v="8"/>
    <x v="5"/>
    <n v="190"/>
    <n v="35"/>
    <n v="6650"/>
    <n v="20"/>
    <n v="3800"/>
    <n v="15"/>
    <n v="2850"/>
    <x v="1"/>
    <x v="1"/>
    <x v="2"/>
  </r>
  <r>
    <d v="2015-07-13T07:31:32"/>
    <x v="9"/>
    <x v="5"/>
    <n v="300"/>
    <n v="35"/>
    <n v="10500"/>
    <n v="20"/>
    <n v="6000"/>
    <n v="15"/>
    <n v="4500"/>
    <x v="11"/>
    <x v="9"/>
    <x v="3"/>
  </r>
  <r>
    <d v="2015-06-15T17:56:44"/>
    <x v="8"/>
    <x v="5"/>
    <n v="400"/>
    <n v="35"/>
    <n v="14000"/>
    <n v="20"/>
    <n v="8000"/>
    <n v="15"/>
    <n v="6000"/>
    <x v="11"/>
    <x v="9"/>
    <x v="3"/>
  </r>
  <r>
    <d v="2015-05-13T17:39:44"/>
    <x v="8"/>
    <x v="5"/>
    <n v="400"/>
    <n v="35"/>
    <n v="14000"/>
    <n v="20"/>
    <n v="8000"/>
    <n v="15"/>
    <n v="6000"/>
    <x v="11"/>
    <x v="9"/>
    <x v="3"/>
  </r>
  <r>
    <d v="2015-03-15T03:52:09"/>
    <x v="8"/>
    <x v="5"/>
    <n v="300"/>
    <n v="35"/>
    <n v="10500"/>
    <n v="20"/>
    <n v="6000"/>
    <n v="15"/>
    <n v="4500"/>
    <x v="11"/>
    <x v="9"/>
    <x v="3"/>
  </r>
  <r>
    <d v="2015-03-14T07:24:37"/>
    <x v="8"/>
    <x v="5"/>
    <n v="200"/>
    <n v="35"/>
    <n v="7000"/>
    <n v="20"/>
    <n v="4000"/>
    <n v="15"/>
    <n v="3000"/>
    <x v="11"/>
    <x v="9"/>
    <x v="3"/>
  </r>
  <r>
    <d v="2015-03-12T19:07:28"/>
    <x v="8"/>
    <x v="5"/>
    <n v="300"/>
    <n v="35"/>
    <n v="10500"/>
    <n v="20"/>
    <n v="6000"/>
    <n v="15"/>
    <n v="4500"/>
    <x v="11"/>
    <x v="9"/>
    <x v="3"/>
  </r>
  <r>
    <d v="2015-03-10T21:17:14"/>
    <x v="8"/>
    <x v="5"/>
    <n v="200"/>
    <n v="35"/>
    <n v="7000"/>
    <n v="20"/>
    <n v="4000"/>
    <n v="15"/>
    <n v="3000"/>
    <x v="11"/>
    <x v="9"/>
    <x v="3"/>
  </r>
  <r>
    <d v="2015-03-10T15:25:28"/>
    <x v="8"/>
    <x v="5"/>
    <n v="300"/>
    <n v="35"/>
    <n v="10500"/>
    <n v="20"/>
    <n v="6000"/>
    <n v="15"/>
    <n v="4500"/>
    <x v="11"/>
    <x v="9"/>
    <x v="3"/>
  </r>
  <r>
    <d v="2016-01-21T12:22:08"/>
    <x v="10"/>
    <x v="6"/>
    <n v="50"/>
    <n v="8"/>
    <n v="400"/>
    <n v="6"/>
    <n v="300"/>
    <n v="2"/>
    <n v="100"/>
    <x v="5"/>
    <x v="4"/>
    <x v="0"/>
  </r>
  <r>
    <d v="2016-01-12T10:23:17"/>
    <x v="10"/>
    <x v="6"/>
    <n v="50"/>
    <n v="8"/>
    <n v="400"/>
    <n v="6"/>
    <n v="300"/>
    <n v="2"/>
    <n v="100"/>
    <x v="5"/>
    <x v="4"/>
    <x v="0"/>
  </r>
  <r>
    <d v="2016-01-01T21:48:25"/>
    <x v="10"/>
    <x v="6"/>
    <n v="50"/>
    <n v="8"/>
    <n v="400"/>
    <n v="6"/>
    <n v="300"/>
    <n v="2"/>
    <n v="100"/>
    <x v="5"/>
    <x v="4"/>
    <x v="0"/>
  </r>
  <r>
    <d v="2015-12-28T16:23:30"/>
    <x v="10"/>
    <x v="6"/>
    <n v="90"/>
    <n v="8"/>
    <n v="720"/>
    <n v="6"/>
    <n v="540"/>
    <n v="2"/>
    <n v="180"/>
    <x v="5"/>
    <x v="4"/>
    <x v="0"/>
  </r>
  <r>
    <d v="2015-10-31T03:23:56"/>
    <x v="10"/>
    <x v="6"/>
    <n v="950"/>
    <n v="8"/>
    <n v="7600"/>
    <n v="6"/>
    <n v="5700"/>
    <n v="2"/>
    <n v="1900"/>
    <x v="1"/>
    <x v="1"/>
    <x v="0"/>
  </r>
  <r>
    <d v="2015-10-30T05:21:03"/>
    <x v="10"/>
    <x v="6"/>
    <n v="380"/>
    <n v="8"/>
    <n v="3040"/>
    <n v="6"/>
    <n v="2280"/>
    <n v="2"/>
    <n v="760"/>
    <x v="9"/>
    <x v="7"/>
    <x v="0"/>
  </r>
  <r>
    <d v="2015-09-10T16:27:44"/>
    <x v="10"/>
    <x v="6"/>
    <n v="900"/>
    <n v="8"/>
    <n v="7200"/>
    <n v="5"/>
    <n v="4500"/>
    <n v="3"/>
    <n v="2700"/>
    <x v="1"/>
    <x v="1"/>
    <x v="0"/>
  </r>
  <r>
    <d v="2015-08-19T00:01:56"/>
    <x v="10"/>
    <x v="6"/>
    <n v="970"/>
    <n v="8"/>
    <n v="7760"/>
    <n v="6"/>
    <n v="5820"/>
    <n v="2"/>
    <n v="1940"/>
    <x v="6"/>
    <x v="5"/>
    <x v="0"/>
  </r>
  <r>
    <d v="2015-07-15T22:07:07"/>
    <x v="10"/>
    <x v="6"/>
    <n v="570"/>
    <n v="8"/>
    <n v="4560"/>
    <n v="6"/>
    <n v="3420"/>
    <n v="2"/>
    <n v="1140"/>
    <x v="3"/>
    <x v="2"/>
    <x v="0"/>
  </r>
  <r>
    <d v="2015-05-06T02:28:04"/>
    <x v="10"/>
    <x v="6"/>
    <n v="630"/>
    <n v="8"/>
    <n v="5040"/>
    <n v="6"/>
    <n v="3780"/>
    <n v="2"/>
    <n v="1260"/>
    <x v="9"/>
    <x v="7"/>
    <x v="0"/>
  </r>
  <r>
    <d v="2015-04-09T14:55:17"/>
    <x v="10"/>
    <x v="6"/>
    <n v="890"/>
    <n v="8"/>
    <n v="7120"/>
    <n v="6"/>
    <n v="5340"/>
    <n v="2"/>
    <n v="1780"/>
    <x v="7"/>
    <x v="6"/>
    <x v="0"/>
  </r>
  <r>
    <d v="2015-02-26T17:10:20"/>
    <x v="10"/>
    <x v="6"/>
    <n v="160"/>
    <n v="8"/>
    <n v="1280"/>
    <n v="6"/>
    <n v="960"/>
    <n v="2"/>
    <n v="320"/>
    <x v="3"/>
    <x v="2"/>
    <x v="0"/>
  </r>
  <r>
    <d v="2015-02-26T17:10:20"/>
    <x v="10"/>
    <x v="6"/>
    <n v="60"/>
    <n v="8"/>
    <n v="480"/>
    <n v="6"/>
    <n v="360"/>
    <n v="2"/>
    <n v="120"/>
    <x v="3"/>
    <x v="2"/>
    <x v="0"/>
  </r>
  <r>
    <d v="2015-01-07T07:20:35"/>
    <x v="10"/>
    <x v="6"/>
    <n v="790"/>
    <n v="8"/>
    <n v="6320"/>
    <n v="5"/>
    <n v="3950"/>
    <n v="3"/>
    <n v="2370"/>
    <x v="1"/>
    <x v="1"/>
    <x v="0"/>
  </r>
  <r>
    <d v="2015-01-07T07:20:35"/>
    <x v="10"/>
    <x v="6"/>
    <n v="550"/>
    <n v="8"/>
    <n v="4400"/>
    <n v="6"/>
    <n v="3300"/>
    <n v="2"/>
    <n v="1100"/>
    <x v="1"/>
    <x v="1"/>
    <x v="0"/>
  </r>
  <r>
    <d v="2015-01-04T00:00:00"/>
    <x v="10"/>
    <x v="6"/>
    <n v="790"/>
    <n v="8"/>
    <n v="6320"/>
    <n v="5"/>
    <n v="3950"/>
    <n v="3"/>
    <n v="2370"/>
    <x v="1"/>
    <x v="1"/>
    <x v="0"/>
  </r>
  <r>
    <d v="2015-09-19T09:47:43"/>
    <x v="2"/>
    <x v="6"/>
    <n v="820"/>
    <n v="8"/>
    <n v="6560"/>
    <n v="5"/>
    <n v="4100"/>
    <n v="3"/>
    <n v="2460"/>
    <x v="1"/>
    <x v="1"/>
    <x v="0"/>
  </r>
  <r>
    <d v="2015-08-13T01:03:09"/>
    <x v="2"/>
    <x v="6"/>
    <n v="220"/>
    <n v="8"/>
    <n v="1760"/>
    <n v="6"/>
    <n v="1320"/>
    <n v="2"/>
    <n v="440"/>
    <x v="10"/>
    <x v="8"/>
    <x v="0"/>
  </r>
  <r>
    <d v="2015-12-30T14:36:46"/>
    <x v="10"/>
    <x v="6"/>
    <n v="420"/>
    <n v="8"/>
    <n v="3360"/>
    <n v="6"/>
    <n v="2520"/>
    <n v="2"/>
    <n v="840"/>
    <x v="5"/>
    <x v="4"/>
    <x v="1"/>
  </r>
  <r>
    <d v="2015-07-04T03:52:17"/>
    <x v="10"/>
    <x v="6"/>
    <n v="960"/>
    <n v="8"/>
    <n v="7680"/>
    <n v="6"/>
    <n v="5760"/>
    <n v="2"/>
    <n v="1920"/>
    <x v="5"/>
    <x v="4"/>
    <x v="1"/>
  </r>
  <r>
    <d v="2015-03-07T22:22:28"/>
    <x v="10"/>
    <x v="6"/>
    <n v="730"/>
    <n v="8"/>
    <n v="5840"/>
    <n v="6"/>
    <n v="4380"/>
    <n v="2"/>
    <n v="1460"/>
    <x v="5"/>
    <x v="4"/>
    <x v="1"/>
  </r>
  <r>
    <d v="2015-03-07T22:22:28"/>
    <x v="10"/>
    <x v="6"/>
    <n v="123"/>
    <n v="8"/>
    <n v="984"/>
    <n v="6"/>
    <n v="738"/>
    <n v="2"/>
    <n v="246"/>
    <x v="5"/>
    <x v="4"/>
    <x v="1"/>
  </r>
  <r>
    <d v="2015-03-04T13:34:09"/>
    <x v="10"/>
    <x v="6"/>
    <n v="144"/>
    <n v="8"/>
    <n v="1152"/>
    <n v="6"/>
    <n v="864"/>
    <n v="2"/>
    <n v="288"/>
    <x v="0"/>
    <x v="0"/>
    <x v="1"/>
  </r>
  <r>
    <d v="2015-01-23T10:41:55"/>
    <x v="10"/>
    <x v="6"/>
    <n v="980"/>
    <n v="8"/>
    <n v="7840"/>
    <n v="6"/>
    <n v="5880"/>
    <n v="2"/>
    <n v="1960"/>
    <x v="9"/>
    <x v="7"/>
    <x v="1"/>
  </r>
  <r>
    <d v="2015-01-23T10:41:55"/>
    <x v="10"/>
    <x v="6"/>
    <n v="50"/>
    <n v="8"/>
    <n v="400"/>
    <n v="6"/>
    <n v="300"/>
    <n v="2"/>
    <n v="100"/>
    <x v="9"/>
    <x v="7"/>
    <x v="1"/>
  </r>
  <r>
    <d v="2016-01-12T10:23:17"/>
    <x v="10"/>
    <x v="6"/>
    <n v="500"/>
    <n v="8"/>
    <n v="4000"/>
    <n v="6"/>
    <n v="3000"/>
    <n v="2"/>
    <n v="1000"/>
    <x v="0"/>
    <x v="0"/>
    <x v="0"/>
  </r>
  <r>
    <d v="2016-01-01T12:22:08"/>
    <x v="10"/>
    <x v="6"/>
    <n v="500"/>
    <n v="8"/>
    <n v="4000"/>
    <n v="6"/>
    <n v="3000"/>
    <n v="2"/>
    <n v="1000"/>
    <x v="0"/>
    <x v="0"/>
    <x v="0"/>
  </r>
  <r>
    <d v="2015-04-09T16:55:13"/>
    <x v="10"/>
    <x v="6"/>
    <n v="770"/>
    <n v="8"/>
    <n v="6160"/>
    <n v="6"/>
    <n v="4620"/>
    <n v="2"/>
    <n v="1540"/>
    <x v="4"/>
    <x v="3"/>
    <x v="0"/>
  </r>
  <r>
    <d v="2015-02-12T13:28:34"/>
    <x v="10"/>
    <x v="6"/>
    <n v="654"/>
    <n v="8"/>
    <n v="5232"/>
    <n v="6"/>
    <n v="3924"/>
    <n v="2"/>
    <n v="1308"/>
    <x v="6"/>
    <x v="5"/>
    <x v="0"/>
  </r>
  <r>
    <d v="2015-02-12T13:28:34"/>
    <x v="10"/>
    <x v="6"/>
    <n v="40"/>
    <n v="8"/>
    <n v="320"/>
    <n v="6"/>
    <n v="240"/>
    <n v="2"/>
    <n v="80"/>
    <x v="6"/>
    <x v="5"/>
    <x v="0"/>
  </r>
  <r>
    <d v="2016-01-21T12:22:08"/>
    <x v="10"/>
    <x v="6"/>
    <n v="500"/>
    <m/>
    <n v="0"/>
    <n v="6"/>
    <n v="3000"/>
    <n v="-6"/>
    <n v="-3000"/>
    <x v="0"/>
    <x v="0"/>
    <x v="0"/>
  </r>
  <r>
    <d v="2015-12-21T20:18:29"/>
    <x v="10"/>
    <x v="6"/>
    <n v="920"/>
    <n v="8"/>
    <n v="7360"/>
    <n v="6"/>
    <n v="5520"/>
    <n v="2"/>
    <n v="1840"/>
    <x v="6"/>
    <x v="5"/>
    <x v="1"/>
  </r>
  <r>
    <d v="2015-10-31T03:23:56"/>
    <x v="10"/>
    <x v="6"/>
    <n v="320"/>
    <n v="8"/>
    <n v="2560"/>
    <n v="6"/>
    <n v="1920"/>
    <n v="2"/>
    <n v="640"/>
    <x v="6"/>
    <x v="5"/>
    <x v="1"/>
  </r>
  <r>
    <d v="2015-10-14T03:09:46"/>
    <x v="10"/>
    <x v="6"/>
    <n v="720"/>
    <n v="8"/>
    <n v="5760"/>
    <n v="6"/>
    <n v="4320"/>
    <n v="2"/>
    <n v="1440"/>
    <x v="0"/>
    <x v="0"/>
    <x v="1"/>
  </r>
  <r>
    <d v="2015-08-06T14:01:46"/>
    <x v="10"/>
    <x v="6"/>
    <n v="210"/>
    <n v="8"/>
    <n v="1680"/>
    <n v="6"/>
    <n v="1260"/>
    <n v="2"/>
    <n v="420"/>
    <x v="6"/>
    <x v="5"/>
    <x v="1"/>
  </r>
  <r>
    <d v="2015-03-04T13:34:09"/>
    <x v="10"/>
    <x v="6"/>
    <n v="320"/>
    <n v="8"/>
    <n v="2560"/>
    <n v="6"/>
    <n v="1920"/>
    <n v="2"/>
    <n v="640"/>
    <x v="0"/>
    <x v="0"/>
    <x v="1"/>
  </r>
  <r>
    <d v="2015-12-17T15:27:35"/>
    <x v="11"/>
    <x v="7"/>
    <n v="980"/>
    <n v="28"/>
    <n v="27440"/>
    <n v="27"/>
    <n v="26460"/>
    <n v="1"/>
    <n v="980"/>
    <x v="3"/>
    <x v="2"/>
    <x v="0"/>
  </r>
  <r>
    <d v="2015-10-31T03:23:56"/>
    <x v="11"/>
    <x v="7"/>
    <n v="50"/>
    <n v="28"/>
    <n v="1400"/>
    <n v="27"/>
    <n v="1350"/>
    <n v="1"/>
    <n v="50"/>
    <x v="1"/>
    <x v="1"/>
    <x v="0"/>
  </r>
  <r>
    <d v="2015-09-15T06:30:31"/>
    <x v="11"/>
    <x v="7"/>
    <n v="320"/>
    <n v="28"/>
    <n v="8960"/>
    <n v="27"/>
    <n v="8640"/>
    <n v="1"/>
    <n v="320"/>
    <x v="1"/>
    <x v="1"/>
    <x v="0"/>
  </r>
  <r>
    <d v="2015-09-15T05:46:58"/>
    <x v="11"/>
    <x v="7"/>
    <n v="340"/>
    <n v="28"/>
    <n v="9520"/>
    <n v="27"/>
    <n v="9180"/>
    <n v="1"/>
    <n v="340"/>
    <x v="3"/>
    <x v="2"/>
    <x v="0"/>
  </r>
  <r>
    <d v="2015-07-15T16:41:07"/>
    <x v="11"/>
    <x v="7"/>
    <n v="940"/>
    <n v="28"/>
    <n v="26320"/>
    <n v="27"/>
    <n v="25380"/>
    <n v="1"/>
    <n v="940"/>
    <x v="1"/>
    <x v="1"/>
    <x v="0"/>
  </r>
  <r>
    <d v="2015-05-27T18:51:10"/>
    <x v="11"/>
    <x v="7"/>
    <n v="600"/>
    <n v="28"/>
    <n v="16800"/>
    <n v="27"/>
    <n v="16200"/>
    <n v="1"/>
    <n v="600"/>
    <x v="7"/>
    <x v="6"/>
    <x v="0"/>
  </r>
  <r>
    <d v="2015-05-27T01:57:01"/>
    <x v="11"/>
    <x v="7"/>
    <n v="290"/>
    <n v="28"/>
    <n v="8120"/>
    <n v="27"/>
    <n v="7830"/>
    <n v="1"/>
    <n v="290"/>
    <x v="7"/>
    <x v="6"/>
    <x v="0"/>
  </r>
  <r>
    <d v="2015-05-24T15:37:12"/>
    <x v="11"/>
    <x v="7"/>
    <n v="510"/>
    <n v="28"/>
    <n v="14280"/>
    <n v="27"/>
    <n v="13770"/>
    <n v="1"/>
    <n v="510"/>
    <x v="1"/>
    <x v="1"/>
    <x v="0"/>
  </r>
  <r>
    <d v="2015-05-18T20:26:08"/>
    <x v="11"/>
    <x v="7"/>
    <n v="650"/>
    <n v="28"/>
    <n v="18200"/>
    <n v="27"/>
    <n v="17550"/>
    <n v="1"/>
    <n v="650"/>
    <x v="4"/>
    <x v="3"/>
    <x v="0"/>
  </r>
  <r>
    <d v="2015-05-05T21:54:04"/>
    <x v="11"/>
    <x v="7"/>
    <n v="510"/>
    <n v="28"/>
    <n v="14280"/>
    <n v="27"/>
    <n v="13770"/>
    <n v="1"/>
    <n v="510"/>
    <x v="3"/>
    <x v="2"/>
    <x v="0"/>
  </r>
  <r>
    <d v="2015-05-03T07:42:40"/>
    <x v="11"/>
    <x v="7"/>
    <n v="30"/>
    <n v="28"/>
    <n v="840"/>
    <n v="27"/>
    <n v="810"/>
    <n v="1"/>
    <n v="30"/>
    <x v="1"/>
    <x v="1"/>
    <x v="0"/>
  </r>
  <r>
    <d v="2015-03-14T07:24:37"/>
    <x v="11"/>
    <x v="7"/>
    <n v="950"/>
    <n v="28"/>
    <n v="26600"/>
    <n v="27"/>
    <n v="25650"/>
    <n v="1"/>
    <n v="950"/>
    <x v="3"/>
    <x v="2"/>
    <x v="0"/>
  </r>
  <r>
    <d v="2015-03-14T07:24:37"/>
    <x v="11"/>
    <x v="7"/>
    <n v="789"/>
    <n v="28"/>
    <n v="22092"/>
    <n v="27"/>
    <n v="21303"/>
    <n v="1"/>
    <n v="789"/>
    <x v="3"/>
    <x v="2"/>
    <x v="0"/>
  </r>
  <r>
    <d v="2015-03-10T04:09:20"/>
    <x v="11"/>
    <x v="7"/>
    <n v="330"/>
    <n v="28"/>
    <n v="9240"/>
    <n v="27"/>
    <n v="8910"/>
    <n v="1"/>
    <n v="330"/>
    <x v="1"/>
    <x v="1"/>
    <x v="0"/>
  </r>
  <r>
    <d v="2015-03-10T04:09:20"/>
    <x v="11"/>
    <x v="7"/>
    <n v="30"/>
    <n v="28"/>
    <n v="840"/>
    <n v="27"/>
    <n v="810"/>
    <n v="1"/>
    <n v="30"/>
    <x v="1"/>
    <x v="1"/>
    <x v="0"/>
  </r>
  <r>
    <d v="2015-02-26T15:53:28"/>
    <x v="11"/>
    <x v="7"/>
    <n v="560"/>
    <n v="28"/>
    <n v="15680"/>
    <n v="27"/>
    <n v="15120"/>
    <n v="1"/>
    <n v="560"/>
    <x v="7"/>
    <x v="6"/>
    <x v="0"/>
  </r>
  <r>
    <d v="2015-02-26T15:53:28"/>
    <x v="11"/>
    <x v="7"/>
    <n v="60"/>
    <n v="28"/>
    <n v="1680"/>
    <n v="27"/>
    <n v="1620"/>
    <n v="1"/>
    <n v="60"/>
    <x v="7"/>
    <x v="6"/>
    <x v="0"/>
  </r>
  <r>
    <d v="2015-02-02T22:43:49"/>
    <x v="11"/>
    <x v="7"/>
    <n v="987"/>
    <n v="28"/>
    <n v="27636"/>
    <n v="27"/>
    <n v="26649"/>
    <n v="1"/>
    <n v="987"/>
    <x v="4"/>
    <x v="3"/>
    <x v="0"/>
  </r>
  <r>
    <d v="2015-01-15T16:29:21"/>
    <x v="11"/>
    <x v="7"/>
    <n v="710"/>
    <n v="28"/>
    <n v="19880"/>
    <n v="27"/>
    <n v="19170"/>
    <n v="1"/>
    <n v="710"/>
    <x v="4"/>
    <x v="3"/>
    <x v="0"/>
  </r>
  <r>
    <d v="2015-01-15T16:29:21"/>
    <x v="11"/>
    <x v="7"/>
    <n v="478"/>
    <n v="28"/>
    <n v="13384"/>
    <n v="27"/>
    <n v="12906"/>
    <n v="1"/>
    <n v="478"/>
    <x v="4"/>
    <x v="3"/>
    <x v="0"/>
  </r>
  <r>
    <d v="2015-01-10T10:50:57"/>
    <x v="11"/>
    <x v="7"/>
    <n v="400"/>
    <n v="28"/>
    <n v="11200"/>
    <n v="27"/>
    <n v="10800"/>
    <n v="1"/>
    <n v="400"/>
    <x v="8"/>
    <x v="6"/>
    <x v="0"/>
  </r>
  <r>
    <d v="2015-01-10T10:50:57"/>
    <x v="11"/>
    <x v="7"/>
    <n v="325"/>
    <n v="28"/>
    <n v="9100"/>
    <n v="27"/>
    <n v="8775"/>
    <n v="1"/>
    <n v="325"/>
    <x v="8"/>
    <x v="6"/>
    <x v="0"/>
  </r>
  <r>
    <d v="2015-02-02T22:43:49"/>
    <x v="11"/>
    <x v="7"/>
    <n v="640"/>
    <m/>
    <n v="0"/>
    <n v="27"/>
    <n v="17280"/>
    <n v="-27"/>
    <n v="-17280"/>
    <x v="4"/>
    <x v="3"/>
    <x v="0"/>
  </r>
  <r>
    <d v="2015-12-27T21:06:02"/>
    <x v="11"/>
    <x v="7"/>
    <n v="430"/>
    <n v="28"/>
    <n v="12040"/>
    <n v="27"/>
    <n v="11610"/>
    <n v="1"/>
    <n v="430"/>
    <x v="5"/>
    <x v="4"/>
    <x v="1"/>
  </r>
  <r>
    <d v="2015-10-28T03:17:44"/>
    <x v="11"/>
    <x v="7"/>
    <n v="500"/>
    <n v="28"/>
    <n v="14000"/>
    <n v="27"/>
    <n v="13500"/>
    <n v="1"/>
    <n v="500"/>
    <x v="6"/>
    <x v="5"/>
    <x v="1"/>
  </r>
  <r>
    <d v="2015-10-25T00:31:59"/>
    <x v="11"/>
    <x v="7"/>
    <n v="580"/>
    <n v="28"/>
    <n v="16240"/>
    <n v="27"/>
    <n v="15660"/>
    <n v="1"/>
    <n v="580"/>
    <x v="10"/>
    <x v="8"/>
    <x v="1"/>
  </r>
  <r>
    <d v="2015-09-20T09:53:48"/>
    <x v="11"/>
    <x v="7"/>
    <n v="240"/>
    <n v="28"/>
    <n v="6720"/>
    <n v="27"/>
    <n v="6480"/>
    <n v="1"/>
    <n v="240"/>
    <x v="9"/>
    <x v="7"/>
    <x v="1"/>
  </r>
  <r>
    <d v="2015-07-15T10:47:45"/>
    <x v="11"/>
    <x v="7"/>
    <n v="770"/>
    <n v="28"/>
    <n v="21560"/>
    <n v="27"/>
    <n v="20790"/>
    <n v="1"/>
    <n v="770"/>
    <x v="9"/>
    <x v="7"/>
    <x v="1"/>
  </r>
  <r>
    <d v="2015-06-08T15:48:16"/>
    <x v="11"/>
    <x v="7"/>
    <n v="700"/>
    <n v="28"/>
    <n v="19600"/>
    <n v="27"/>
    <n v="18900"/>
    <n v="1"/>
    <n v="700"/>
    <x v="0"/>
    <x v="0"/>
    <x v="1"/>
  </r>
  <r>
    <d v="2015-03-03T10:55:03"/>
    <x v="11"/>
    <x v="7"/>
    <n v="480"/>
    <n v="28"/>
    <n v="13440"/>
    <n v="27"/>
    <n v="12960"/>
    <n v="1"/>
    <n v="480"/>
    <x v="5"/>
    <x v="4"/>
    <x v="1"/>
  </r>
  <r>
    <d v="2015-03-03T10:55:03"/>
    <x v="11"/>
    <x v="7"/>
    <n v="20"/>
    <n v="28"/>
    <n v="560"/>
    <n v="27"/>
    <n v="540"/>
    <n v="1"/>
    <n v="20"/>
    <x v="5"/>
    <x v="4"/>
    <x v="1"/>
  </r>
  <r>
    <d v="2015-02-28T03:21:32"/>
    <x v="11"/>
    <x v="7"/>
    <n v="670"/>
    <n v="28"/>
    <n v="18760"/>
    <n v="27"/>
    <n v="18090"/>
    <n v="1"/>
    <n v="670"/>
    <x v="6"/>
    <x v="5"/>
    <x v="1"/>
  </r>
  <r>
    <d v="2015-02-28T03:21:32"/>
    <x v="11"/>
    <x v="7"/>
    <n v="40"/>
    <n v="28"/>
    <n v="1120"/>
    <n v="27"/>
    <n v="1080"/>
    <n v="1"/>
    <n v="40"/>
    <x v="6"/>
    <x v="5"/>
    <x v="1"/>
  </r>
  <r>
    <d v="2015-04-14T17:37:07"/>
    <x v="12"/>
    <x v="8"/>
    <n v="390"/>
    <n v="8"/>
    <n v="3120"/>
    <n v="4"/>
    <n v="1560"/>
    <n v="4"/>
    <n v="1560"/>
    <x v="7"/>
    <x v="6"/>
    <x v="0"/>
  </r>
  <r>
    <d v="2015-12-23T14:09:03"/>
    <x v="12"/>
    <x v="8"/>
    <n v="220"/>
    <n v="8"/>
    <n v="1760"/>
    <n v="4"/>
    <n v="880"/>
    <n v="4"/>
    <n v="880"/>
    <x v="5"/>
    <x v="4"/>
    <x v="0"/>
  </r>
  <r>
    <d v="2015-12-03T08:40:43"/>
    <x v="12"/>
    <x v="8"/>
    <n v="480"/>
    <n v="8"/>
    <n v="3840"/>
    <n v="4"/>
    <n v="1920"/>
    <n v="4"/>
    <n v="1920"/>
    <x v="1"/>
    <x v="1"/>
    <x v="0"/>
  </r>
  <r>
    <d v="2015-10-31T03:23:56"/>
    <x v="12"/>
    <x v="8"/>
    <n v="450"/>
    <n v="8"/>
    <n v="3600"/>
    <m/>
    <n v="0"/>
    <n v="8"/>
    <n v="3600"/>
    <x v="4"/>
    <x v="3"/>
    <x v="0"/>
  </r>
  <r>
    <d v="2015-10-29T13:55:32"/>
    <x v="12"/>
    <x v="8"/>
    <n v="390"/>
    <n v="8"/>
    <n v="3120"/>
    <n v="4"/>
    <n v="1560"/>
    <n v="4"/>
    <n v="1560"/>
    <x v="3"/>
    <x v="11"/>
    <x v="0"/>
  </r>
  <r>
    <d v="2015-10-17T14:58:41"/>
    <x v="12"/>
    <x v="8"/>
    <n v="550"/>
    <n v="8"/>
    <n v="4400"/>
    <n v="4"/>
    <n v="2200"/>
    <n v="4"/>
    <n v="2200"/>
    <x v="1"/>
    <x v="1"/>
    <x v="0"/>
  </r>
  <r>
    <d v="2015-09-17T03:54:35"/>
    <x v="12"/>
    <x v="8"/>
    <n v="390"/>
    <n v="8"/>
    <n v="3120"/>
    <n v="4"/>
    <n v="1560"/>
    <n v="4"/>
    <n v="1560"/>
    <x v="3"/>
    <x v="11"/>
    <x v="0"/>
  </r>
  <r>
    <d v="2015-09-07T21:54:46"/>
    <x v="12"/>
    <x v="8"/>
    <n v="390"/>
    <n v="8"/>
    <n v="3120"/>
    <n v="4"/>
    <n v="1560"/>
    <n v="4"/>
    <n v="1560"/>
    <x v="1"/>
    <x v="1"/>
    <x v="0"/>
  </r>
  <r>
    <d v="2015-08-25T01:33:51"/>
    <x v="12"/>
    <x v="8"/>
    <n v="900"/>
    <n v="8"/>
    <n v="7200"/>
    <n v="4"/>
    <n v="3600"/>
    <n v="4"/>
    <n v="3600"/>
    <x v="4"/>
    <x v="3"/>
    <x v="0"/>
  </r>
  <r>
    <d v="2015-08-18T02:26:19"/>
    <x v="12"/>
    <x v="8"/>
    <n v="390"/>
    <n v="8"/>
    <n v="3120"/>
    <n v="4"/>
    <n v="1560"/>
    <n v="4"/>
    <n v="1560"/>
    <x v="3"/>
    <x v="2"/>
    <x v="0"/>
  </r>
  <r>
    <d v="2015-08-12T06:20:52"/>
    <x v="12"/>
    <x v="8"/>
    <n v="820"/>
    <n v="8"/>
    <n v="6560"/>
    <n v="4"/>
    <n v="3280"/>
    <n v="4"/>
    <n v="3280"/>
    <x v="9"/>
    <x v="7"/>
    <x v="0"/>
  </r>
  <r>
    <d v="2015-08-05T10:36:02"/>
    <x v="12"/>
    <x v="8"/>
    <n v="390"/>
    <n v="8"/>
    <n v="3120"/>
    <n v="4"/>
    <n v="1560"/>
    <n v="4"/>
    <n v="1560"/>
    <x v="7"/>
    <x v="6"/>
    <x v="0"/>
  </r>
  <r>
    <d v="2015-07-27T12:24:48"/>
    <x v="12"/>
    <x v="8"/>
    <n v="230"/>
    <n v="8"/>
    <n v="1840"/>
    <n v="4"/>
    <n v="920"/>
    <n v="4"/>
    <n v="920"/>
    <x v="3"/>
    <x v="2"/>
    <x v="0"/>
  </r>
  <r>
    <d v="2015-07-25T03:50:22"/>
    <x v="12"/>
    <x v="8"/>
    <n v="90"/>
    <n v="8"/>
    <n v="720"/>
    <n v="4"/>
    <n v="360"/>
    <n v="4"/>
    <n v="360"/>
    <x v="4"/>
    <x v="3"/>
    <x v="0"/>
  </r>
  <r>
    <d v="2015-06-29T12:57:02"/>
    <x v="12"/>
    <x v="8"/>
    <n v="940"/>
    <n v="8"/>
    <n v="7520"/>
    <n v="4"/>
    <n v="3760"/>
    <n v="4"/>
    <n v="3760"/>
    <x v="9"/>
    <x v="7"/>
    <x v="0"/>
  </r>
  <r>
    <d v="2015-06-15T00:02:12"/>
    <x v="12"/>
    <x v="8"/>
    <n v="390"/>
    <n v="8"/>
    <n v="3120"/>
    <n v="4"/>
    <n v="1560"/>
    <n v="4"/>
    <n v="1560"/>
    <x v="3"/>
    <x v="11"/>
    <x v="0"/>
  </r>
  <r>
    <d v="2015-06-14T05:41:52"/>
    <x v="12"/>
    <x v="8"/>
    <n v="980"/>
    <n v="8"/>
    <n v="7840"/>
    <n v="4"/>
    <n v="3920"/>
    <n v="4"/>
    <n v="3920"/>
    <x v="1"/>
    <x v="1"/>
    <x v="0"/>
  </r>
  <r>
    <d v="2015-06-13T08:13:58"/>
    <x v="12"/>
    <x v="8"/>
    <n v="850"/>
    <n v="8"/>
    <n v="6800"/>
    <n v="4"/>
    <n v="3400"/>
    <n v="4"/>
    <n v="3400"/>
    <x v="1"/>
    <x v="1"/>
    <x v="0"/>
  </r>
  <r>
    <d v="2015-05-28T22:57:14"/>
    <x v="12"/>
    <x v="8"/>
    <n v="460"/>
    <n v="8"/>
    <n v="3680"/>
    <n v="4"/>
    <n v="1840"/>
    <n v="4"/>
    <n v="1840"/>
    <x v="6"/>
    <x v="5"/>
    <x v="0"/>
  </r>
  <r>
    <d v="2015-05-19T15:49:56"/>
    <x v="12"/>
    <x v="8"/>
    <n v="390"/>
    <n v="8"/>
    <n v="3120"/>
    <n v="4"/>
    <n v="1560"/>
    <n v="4"/>
    <n v="1560"/>
    <x v="1"/>
    <x v="1"/>
    <x v="0"/>
  </r>
  <r>
    <d v="2015-05-16T22:41:01"/>
    <x v="12"/>
    <x v="8"/>
    <n v="390"/>
    <n v="8"/>
    <n v="3120"/>
    <n v="4"/>
    <n v="1560"/>
    <n v="4"/>
    <n v="1560"/>
    <x v="8"/>
    <x v="6"/>
    <x v="0"/>
  </r>
  <r>
    <d v="2015-05-14T05:34:51"/>
    <x v="12"/>
    <x v="8"/>
    <n v="390"/>
    <n v="8"/>
    <n v="3120"/>
    <n v="4"/>
    <n v="1560"/>
    <n v="4"/>
    <n v="1560"/>
    <x v="3"/>
    <x v="11"/>
    <x v="0"/>
  </r>
  <r>
    <d v="2015-05-12T09:10:47"/>
    <x v="12"/>
    <x v="8"/>
    <n v="280"/>
    <n v="8"/>
    <n v="2240"/>
    <n v="4"/>
    <n v="1120"/>
    <n v="4"/>
    <n v="1120"/>
    <x v="12"/>
    <x v="3"/>
    <x v="0"/>
  </r>
  <r>
    <d v="2015-04-20T09:55:23"/>
    <x v="12"/>
    <x v="8"/>
    <n v="160"/>
    <n v="8"/>
    <n v="1280"/>
    <n v="4"/>
    <n v="640"/>
    <n v="4"/>
    <n v="640"/>
    <x v="4"/>
    <x v="3"/>
    <x v="0"/>
  </r>
  <r>
    <d v="2015-04-19T18:43:04"/>
    <x v="12"/>
    <x v="8"/>
    <n v="270"/>
    <n v="8"/>
    <n v="2160"/>
    <n v="4"/>
    <n v="1080"/>
    <n v="4"/>
    <n v="1080"/>
    <x v="6"/>
    <x v="5"/>
    <x v="0"/>
  </r>
  <r>
    <d v="2015-04-10T00:06:57"/>
    <x v="12"/>
    <x v="8"/>
    <n v="580"/>
    <n v="8"/>
    <n v="4640"/>
    <n v="4"/>
    <n v="2320"/>
    <n v="4"/>
    <n v="2320"/>
    <x v="4"/>
    <x v="3"/>
    <x v="0"/>
  </r>
  <r>
    <d v="2015-04-09T20:22:15"/>
    <x v="12"/>
    <x v="8"/>
    <n v="160"/>
    <n v="8"/>
    <n v="1280"/>
    <n v="4"/>
    <n v="640"/>
    <n v="4"/>
    <n v="640"/>
    <x v="5"/>
    <x v="4"/>
    <x v="0"/>
  </r>
  <r>
    <d v="2015-03-15T08:34:38"/>
    <x v="12"/>
    <x v="8"/>
    <n v="390"/>
    <n v="8"/>
    <n v="3120"/>
    <n v="4"/>
    <n v="1560"/>
    <n v="4"/>
    <n v="1560"/>
    <x v="3"/>
    <x v="2"/>
    <x v="0"/>
  </r>
  <r>
    <d v="2015-03-15T08:34:38"/>
    <x v="12"/>
    <x v="8"/>
    <n v="200"/>
    <n v="8"/>
    <n v="1600"/>
    <n v="4"/>
    <n v="800"/>
    <n v="4"/>
    <n v="800"/>
    <x v="3"/>
    <x v="2"/>
    <x v="0"/>
  </r>
  <r>
    <d v="2015-03-01T16:08:01"/>
    <x v="12"/>
    <x v="8"/>
    <n v="190"/>
    <n v="8"/>
    <n v="1520"/>
    <n v="4"/>
    <n v="760"/>
    <n v="4"/>
    <n v="760"/>
    <x v="0"/>
    <x v="0"/>
    <x v="0"/>
  </r>
  <r>
    <d v="2015-03-01T16:08:01"/>
    <x v="12"/>
    <x v="8"/>
    <n v="50"/>
    <n v="8"/>
    <n v="400"/>
    <n v="4"/>
    <n v="200"/>
    <n v="4"/>
    <n v="200"/>
    <x v="0"/>
    <x v="0"/>
    <x v="0"/>
  </r>
  <r>
    <d v="2015-02-09T00:48:35"/>
    <x v="12"/>
    <x v="8"/>
    <n v="390"/>
    <n v="8"/>
    <n v="3120"/>
    <n v="4"/>
    <n v="1560"/>
    <n v="4"/>
    <n v="1560"/>
    <x v="3"/>
    <x v="2"/>
    <x v="0"/>
  </r>
  <r>
    <d v="2015-02-09T00:48:35"/>
    <x v="12"/>
    <x v="8"/>
    <n v="140"/>
    <n v="8"/>
    <n v="1120"/>
    <n v="4"/>
    <n v="560"/>
    <n v="4"/>
    <n v="560"/>
    <x v="3"/>
    <x v="2"/>
    <x v="0"/>
  </r>
  <r>
    <d v="2015-01-27T22:35:40"/>
    <x v="12"/>
    <x v="8"/>
    <n v="660"/>
    <n v="8"/>
    <n v="5280"/>
    <n v="4"/>
    <n v="2640"/>
    <n v="4"/>
    <n v="2640"/>
    <x v="1"/>
    <x v="1"/>
    <x v="0"/>
  </r>
  <r>
    <d v="2015-01-27T22:35:40"/>
    <x v="12"/>
    <x v="8"/>
    <n v="600"/>
    <n v="8"/>
    <n v="4800"/>
    <n v="4"/>
    <n v="2400"/>
    <n v="4"/>
    <n v="2400"/>
    <x v="1"/>
    <x v="1"/>
    <x v="0"/>
  </r>
  <r>
    <d v="2015-01-18T00:12:33"/>
    <x v="12"/>
    <x v="8"/>
    <n v="390"/>
    <n v="8"/>
    <n v="3120"/>
    <n v="4"/>
    <n v="1560"/>
    <n v="4"/>
    <n v="1560"/>
    <x v="3"/>
    <x v="2"/>
    <x v="0"/>
  </r>
  <r>
    <d v="2015-01-18T00:12:33"/>
    <x v="12"/>
    <x v="8"/>
    <n v="100"/>
    <n v="8"/>
    <n v="800"/>
    <n v="4"/>
    <n v="400"/>
    <n v="4"/>
    <n v="400"/>
    <x v="3"/>
    <x v="2"/>
    <x v="0"/>
  </r>
  <r>
    <d v="2015-01-15T19:31:26"/>
    <x v="12"/>
    <x v="8"/>
    <n v="954"/>
    <n v="8"/>
    <n v="7632"/>
    <n v="4"/>
    <n v="3816"/>
    <n v="4"/>
    <n v="3816"/>
    <x v="5"/>
    <x v="4"/>
    <x v="0"/>
  </r>
  <r>
    <d v="2015-01-15T19:31:26"/>
    <x v="12"/>
    <x v="8"/>
    <n v="140"/>
    <n v="8"/>
    <n v="1120"/>
    <n v="4"/>
    <n v="560"/>
    <n v="4"/>
    <n v="560"/>
    <x v="5"/>
    <x v="4"/>
    <x v="0"/>
  </r>
  <r>
    <d v="2015-12-18T03:20:18"/>
    <x v="12"/>
    <x v="8"/>
    <n v="440"/>
    <n v="8"/>
    <n v="3520"/>
    <n v="4"/>
    <n v="1760"/>
    <n v="4"/>
    <n v="1760"/>
    <x v="6"/>
    <x v="5"/>
    <x v="1"/>
  </r>
  <r>
    <d v="2015-12-10T17:21:47"/>
    <x v="12"/>
    <x v="8"/>
    <n v="390"/>
    <n v="8"/>
    <n v="3120"/>
    <n v="4"/>
    <n v="1560"/>
    <n v="4"/>
    <n v="1560"/>
    <x v="3"/>
    <x v="2"/>
    <x v="1"/>
  </r>
  <r>
    <d v="2015-10-23T21:48:52"/>
    <x v="12"/>
    <x v="8"/>
    <n v="330"/>
    <n v="8"/>
    <n v="2640"/>
    <n v="4"/>
    <n v="1320"/>
    <n v="4"/>
    <n v="1320"/>
    <x v="1"/>
    <x v="1"/>
    <x v="1"/>
  </r>
  <r>
    <d v="2015-10-15T00:10:16"/>
    <x v="12"/>
    <x v="8"/>
    <n v="690"/>
    <n v="8"/>
    <n v="5520"/>
    <n v="4"/>
    <n v="2760"/>
    <n v="4"/>
    <n v="2760"/>
    <x v="6"/>
    <x v="5"/>
    <x v="1"/>
  </r>
  <r>
    <d v="2015-10-08T03:03:20"/>
    <x v="12"/>
    <x v="8"/>
    <n v="430"/>
    <n v="8"/>
    <n v="3440"/>
    <n v="4"/>
    <n v="1720"/>
    <n v="4"/>
    <n v="1720"/>
    <x v="5"/>
    <x v="4"/>
    <x v="1"/>
  </r>
  <r>
    <d v="2015-09-21T05:09:21"/>
    <x v="12"/>
    <x v="8"/>
    <n v="610"/>
    <n v="8"/>
    <n v="4880"/>
    <n v="4"/>
    <n v="2440"/>
    <n v="4"/>
    <n v="2440"/>
    <x v="5"/>
    <x v="4"/>
    <x v="1"/>
  </r>
  <r>
    <d v="2015-09-16T00:18:15"/>
    <x v="12"/>
    <x v="8"/>
    <n v="520"/>
    <n v="8"/>
    <n v="4160"/>
    <n v="4"/>
    <n v="2080"/>
    <n v="4"/>
    <n v="2080"/>
    <x v="9"/>
    <x v="7"/>
    <x v="1"/>
  </r>
  <r>
    <d v="2015-08-29T10:24:46"/>
    <x v="12"/>
    <x v="8"/>
    <n v="40"/>
    <n v="8"/>
    <n v="320"/>
    <n v="4"/>
    <n v="160"/>
    <n v="4"/>
    <n v="160"/>
    <x v="5"/>
    <x v="4"/>
    <x v="1"/>
  </r>
  <r>
    <d v="2015-08-21T21:44:42"/>
    <x v="12"/>
    <x v="8"/>
    <n v="700"/>
    <n v="8"/>
    <n v="5600"/>
    <n v="4"/>
    <n v="2800"/>
    <n v="4"/>
    <n v="2800"/>
    <x v="1"/>
    <x v="1"/>
    <x v="1"/>
  </r>
  <r>
    <d v="2015-08-18T14:26:58"/>
    <x v="12"/>
    <x v="8"/>
    <n v="100"/>
    <n v="8"/>
    <n v="800"/>
    <n v="4"/>
    <n v="400"/>
    <n v="4"/>
    <n v="400"/>
    <x v="0"/>
    <x v="0"/>
    <x v="1"/>
  </r>
  <r>
    <d v="2015-07-29T16:53:15"/>
    <x v="12"/>
    <x v="8"/>
    <n v="390"/>
    <n v="8"/>
    <n v="3120"/>
    <n v="4"/>
    <n v="1560"/>
    <n v="4"/>
    <n v="1560"/>
    <x v="1"/>
    <x v="1"/>
    <x v="1"/>
  </r>
  <r>
    <d v="2015-07-27T18:03:49"/>
    <x v="12"/>
    <x v="8"/>
    <n v="10"/>
    <n v="8"/>
    <n v="80"/>
    <n v="4"/>
    <n v="40"/>
    <n v="4"/>
    <n v="40"/>
    <x v="6"/>
    <x v="5"/>
    <x v="1"/>
  </r>
  <r>
    <d v="2015-07-19T02:18:33"/>
    <x v="12"/>
    <x v="8"/>
    <n v="390"/>
    <n v="8"/>
    <n v="3120"/>
    <n v="4"/>
    <n v="1560"/>
    <n v="4"/>
    <n v="1560"/>
    <x v="3"/>
    <x v="2"/>
    <x v="1"/>
  </r>
  <r>
    <d v="2015-07-13T12:31:39"/>
    <x v="12"/>
    <x v="8"/>
    <n v="300"/>
    <n v="8"/>
    <n v="2400"/>
    <n v="5"/>
    <n v="1500"/>
    <n v="3"/>
    <n v="900"/>
    <x v="4"/>
    <x v="3"/>
    <x v="1"/>
  </r>
  <r>
    <d v="2015-07-07T15:44:49"/>
    <x v="12"/>
    <x v="8"/>
    <n v="989"/>
    <n v="8"/>
    <n v="7912"/>
    <n v="4"/>
    <n v="3956"/>
    <n v="4"/>
    <n v="3956"/>
    <x v="6"/>
    <x v="5"/>
    <x v="1"/>
  </r>
  <r>
    <d v="2015-06-26T06:19:45"/>
    <x v="12"/>
    <x v="8"/>
    <n v="120"/>
    <n v="8"/>
    <n v="960"/>
    <n v="4"/>
    <n v="480"/>
    <n v="4"/>
    <n v="480"/>
    <x v="13"/>
    <x v="4"/>
    <x v="1"/>
  </r>
  <r>
    <d v="2015-06-13T04:17:58"/>
    <x v="12"/>
    <x v="8"/>
    <n v="20"/>
    <n v="8"/>
    <n v="160"/>
    <n v="4"/>
    <n v="80"/>
    <n v="4"/>
    <n v="80"/>
    <x v="5"/>
    <x v="4"/>
    <x v="1"/>
  </r>
  <r>
    <d v="2015-05-17T18:01:27"/>
    <x v="12"/>
    <x v="8"/>
    <n v="460"/>
    <n v="8"/>
    <n v="3680"/>
    <n v="4"/>
    <n v="1840"/>
    <n v="4"/>
    <n v="1840"/>
    <x v="9"/>
    <x v="7"/>
    <x v="1"/>
  </r>
  <r>
    <d v="2015-05-14T12:44:32"/>
    <x v="12"/>
    <x v="8"/>
    <n v="690"/>
    <n v="8"/>
    <n v="5520"/>
    <n v="4"/>
    <n v="2760"/>
    <n v="4"/>
    <n v="2760"/>
    <x v="0"/>
    <x v="0"/>
    <x v="1"/>
  </r>
  <r>
    <d v="2015-04-24T13:04:12"/>
    <x v="12"/>
    <x v="8"/>
    <n v="890"/>
    <n v="8"/>
    <n v="7120"/>
    <n v="4"/>
    <n v="3560"/>
    <n v="4"/>
    <n v="3560"/>
    <x v="9"/>
    <x v="7"/>
    <x v="1"/>
  </r>
  <r>
    <d v="2015-04-20T20:41:09"/>
    <x v="12"/>
    <x v="8"/>
    <n v="340"/>
    <n v="8"/>
    <n v="2720"/>
    <n v="4"/>
    <n v="1360"/>
    <n v="4"/>
    <n v="1360"/>
    <x v="5"/>
    <x v="4"/>
    <x v="1"/>
  </r>
  <r>
    <d v="2015-04-04T18:19:56"/>
    <x v="12"/>
    <x v="8"/>
    <n v="390"/>
    <n v="8"/>
    <n v="3120"/>
    <n v="4"/>
    <n v="1560"/>
    <n v="4"/>
    <n v="1560"/>
    <x v="10"/>
    <x v="8"/>
    <x v="1"/>
  </r>
  <r>
    <d v="2015-03-27T02:28:18"/>
    <x v="12"/>
    <x v="8"/>
    <n v="390"/>
    <n v="8"/>
    <n v="3120"/>
    <n v="4"/>
    <n v="1560"/>
    <n v="4"/>
    <n v="1560"/>
    <x v="7"/>
    <x v="6"/>
    <x v="1"/>
  </r>
  <r>
    <d v="2015-03-27T02:28:18"/>
    <x v="12"/>
    <x v="8"/>
    <n v="390"/>
    <n v="8"/>
    <n v="3120"/>
    <n v="4"/>
    <n v="1560"/>
    <n v="4"/>
    <n v="1560"/>
    <x v="7"/>
    <x v="6"/>
    <x v="1"/>
  </r>
  <r>
    <d v="2015-01-16T13:09:59"/>
    <x v="12"/>
    <x v="8"/>
    <n v="390"/>
    <n v="8"/>
    <n v="3120"/>
    <n v="4"/>
    <n v="1560"/>
    <n v="4"/>
    <n v="1560"/>
    <x v="3"/>
    <x v="2"/>
    <x v="1"/>
  </r>
  <r>
    <d v="2015-01-16T13:09:59"/>
    <x v="12"/>
    <x v="8"/>
    <n v="200"/>
    <n v="8"/>
    <n v="1600"/>
    <n v="4"/>
    <n v="800"/>
    <n v="4"/>
    <n v="800"/>
    <x v="3"/>
    <x v="2"/>
    <x v="1"/>
  </r>
  <r>
    <d v="2015-02-15T14:09:54"/>
    <x v="12"/>
    <x v="8"/>
    <n v="390"/>
    <n v="8"/>
    <n v="3120"/>
    <n v="4"/>
    <n v="1560"/>
    <n v="4"/>
    <n v="1560"/>
    <x v="3"/>
    <x v="2"/>
    <x v="2"/>
  </r>
  <r>
    <d v="2015-12-09T08:23:57"/>
    <x v="12"/>
    <x v="8"/>
    <n v="830"/>
    <n v="8"/>
    <n v="6640"/>
    <n v="4"/>
    <n v="3320"/>
    <n v="4"/>
    <n v="3320"/>
    <x v="1"/>
    <x v="1"/>
    <x v="2"/>
  </r>
  <r>
    <d v="2015-09-30T17:31:08"/>
    <x v="12"/>
    <x v="8"/>
    <n v="650"/>
    <n v="8"/>
    <n v="5200"/>
    <n v="4"/>
    <n v="2600"/>
    <n v="4"/>
    <n v="2600"/>
    <x v="4"/>
    <x v="3"/>
    <x v="2"/>
  </r>
  <r>
    <d v="2015-09-10T06:03:23"/>
    <x v="12"/>
    <x v="8"/>
    <n v="390"/>
    <n v="8"/>
    <n v="3120"/>
    <n v="4"/>
    <n v="1560"/>
    <n v="4"/>
    <n v="1560"/>
    <x v="7"/>
    <x v="6"/>
    <x v="2"/>
  </r>
  <r>
    <d v="2015-06-12T02:43:24"/>
    <x v="12"/>
    <x v="8"/>
    <n v="390"/>
    <n v="8"/>
    <n v="3120"/>
    <n v="4"/>
    <n v="1560"/>
    <n v="4"/>
    <n v="1560"/>
    <x v="7"/>
    <x v="6"/>
    <x v="2"/>
  </r>
  <r>
    <d v="2015-04-30T14:29:43"/>
    <x v="12"/>
    <x v="8"/>
    <n v="390"/>
    <n v="8"/>
    <n v="3120"/>
    <n v="4"/>
    <n v="1560"/>
    <n v="4"/>
    <n v="1560"/>
    <x v="1"/>
    <x v="1"/>
    <x v="2"/>
  </r>
  <r>
    <d v="2015-04-01T15:47:21"/>
    <x v="12"/>
    <x v="8"/>
    <n v="390"/>
    <n v="8"/>
    <n v="3120"/>
    <n v="4"/>
    <n v="1560"/>
    <n v="4"/>
    <n v="1560"/>
    <x v="3"/>
    <x v="11"/>
    <x v="2"/>
  </r>
  <r>
    <d v="2015-02-15T14:09:54"/>
    <x v="12"/>
    <x v="8"/>
    <n v="380"/>
    <n v="8"/>
    <n v="3040"/>
    <n v="4"/>
    <n v="1520"/>
    <n v="4"/>
    <n v="1520"/>
    <x v="3"/>
    <x v="2"/>
    <x v="2"/>
  </r>
  <r>
    <d v="2015-01-29T12:57:01"/>
    <x v="12"/>
    <x v="8"/>
    <n v="390"/>
    <n v="8"/>
    <n v="3120"/>
    <n v="4"/>
    <n v="1560"/>
    <n v="4"/>
    <n v="1560"/>
    <x v="3"/>
    <x v="2"/>
    <x v="2"/>
  </r>
  <r>
    <d v="2015-01-29T12:57:01"/>
    <x v="12"/>
    <x v="8"/>
    <n v="380"/>
    <n v="8"/>
    <n v="3040"/>
    <n v="4"/>
    <n v="1520"/>
    <n v="4"/>
    <n v="1520"/>
    <x v="3"/>
    <x v="2"/>
    <x v="2"/>
  </r>
  <r>
    <d v="2015-10-31T03:23:56"/>
    <x v="13"/>
    <x v="9"/>
    <n v="90"/>
    <n v="24"/>
    <n v="2160"/>
    <n v="16"/>
    <n v="1440"/>
    <n v="8"/>
    <n v="720"/>
    <x v="0"/>
    <x v="0"/>
    <x v="0"/>
  </r>
  <r>
    <d v="2015-12-16T16:52:25"/>
    <x v="5"/>
    <x v="9"/>
    <n v="660"/>
    <n v="24"/>
    <n v="15840"/>
    <n v="16"/>
    <n v="10560"/>
    <n v="8"/>
    <n v="5280"/>
    <x v="3"/>
    <x v="2"/>
    <x v="0"/>
  </r>
  <r>
    <d v="2015-10-24T02:32:52"/>
    <x v="5"/>
    <x v="9"/>
    <n v="90"/>
    <n v="24"/>
    <n v="2160"/>
    <n v="16"/>
    <n v="1440"/>
    <n v="8"/>
    <n v="720"/>
    <x v="1"/>
    <x v="1"/>
    <x v="0"/>
  </r>
  <r>
    <d v="2015-10-24T00:09:09"/>
    <x v="5"/>
    <x v="9"/>
    <n v="480"/>
    <n v="24"/>
    <n v="11520"/>
    <n v="16"/>
    <n v="7680"/>
    <n v="8"/>
    <n v="3840"/>
    <x v="5"/>
    <x v="4"/>
    <x v="0"/>
  </r>
  <r>
    <d v="2015-10-20T00:27:16"/>
    <x v="5"/>
    <x v="9"/>
    <n v="90"/>
    <n v="24"/>
    <n v="2160"/>
    <n v="16"/>
    <n v="1440"/>
    <n v="8"/>
    <n v="720"/>
    <x v="0"/>
    <x v="0"/>
    <x v="0"/>
  </r>
  <r>
    <d v="2015-09-20T12:06:59"/>
    <x v="5"/>
    <x v="9"/>
    <n v="90"/>
    <n v="24"/>
    <n v="2160"/>
    <n v="16"/>
    <n v="1440"/>
    <n v="8"/>
    <n v="720"/>
    <x v="1"/>
    <x v="1"/>
    <x v="0"/>
  </r>
  <r>
    <d v="2015-09-08T17:06:39"/>
    <x v="5"/>
    <x v="9"/>
    <n v="170"/>
    <n v="24"/>
    <n v="4080"/>
    <n v="16"/>
    <n v="2720"/>
    <n v="8"/>
    <n v="1360"/>
    <x v="6"/>
    <x v="5"/>
    <x v="0"/>
  </r>
  <r>
    <d v="2015-09-06T08:54:59"/>
    <x v="5"/>
    <x v="9"/>
    <n v="920"/>
    <n v="24"/>
    <n v="22080"/>
    <n v="16"/>
    <n v="14720"/>
    <n v="8"/>
    <n v="7360"/>
    <x v="6"/>
    <x v="5"/>
    <x v="0"/>
  </r>
  <r>
    <d v="2015-09-05T08:50:22"/>
    <x v="5"/>
    <x v="9"/>
    <n v="90"/>
    <n v="24"/>
    <n v="2160"/>
    <n v="16"/>
    <n v="1440"/>
    <n v="8"/>
    <n v="720"/>
    <x v="1"/>
    <x v="1"/>
    <x v="0"/>
  </r>
  <r>
    <d v="2015-08-01T06:52:10"/>
    <x v="5"/>
    <x v="9"/>
    <n v="270"/>
    <n v="24"/>
    <n v="6480"/>
    <n v="16"/>
    <n v="4320"/>
    <n v="8"/>
    <n v="2160"/>
    <x v="6"/>
    <x v="5"/>
    <x v="0"/>
  </r>
  <r>
    <d v="2015-07-30T08:46:34"/>
    <x v="5"/>
    <x v="9"/>
    <n v="90"/>
    <n v="24"/>
    <n v="2160"/>
    <n v="16"/>
    <n v="1440"/>
    <n v="8"/>
    <n v="720"/>
    <x v="1"/>
    <x v="1"/>
    <x v="0"/>
  </r>
  <r>
    <d v="2015-05-08T03:52:45"/>
    <x v="5"/>
    <x v="9"/>
    <n v="90"/>
    <n v="24"/>
    <n v="2160"/>
    <n v="16"/>
    <n v="1440"/>
    <n v="8"/>
    <n v="720"/>
    <x v="7"/>
    <x v="6"/>
    <x v="0"/>
  </r>
  <r>
    <d v="2015-04-22T07:53:16"/>
    <x v="5"/>
    <x v="9"/>
    <n v="140"/>
    <n v="24"/>
    <n v="3360"/>
    <n v="16"/>
    <n v="2240"/>
    <n v="8"/>
    <n v="1120"/>
    <x v="6"/>
    <x v="5"/>
    <x v="0"/>
  </r>
  <r>
    <d v="2015-04-18T06:06:18"/>
    <x v="5"/>
    <x v="9"/>
    <n v="90"/>
    <n v="24"/>
    <n v="2160"/>
    <n v="16"/>
    <n v="1440"/>
    <n v="8"/>
    <n v="720"/>
    <x v="4"/>
    <x v="3"/>
    <x v="0"/>
  </r>
  <r>
    <d v="2015-04-13T07:37:47"/>
    <x v="5"/>
    <x v="9"/>
    <n v="150"/>
    <n v="24"/>
    <n v="3600"/>
    <n v="16"/>
    <n v="2400"/>
    <n v="8"/>
    <n v="1200"/>
    <x v="9"/>
    <x v="7"/>
    <x v="0"/>
  </r>
  <r>
    <d v="2015-01-24T20:54:48"/>
    <x v="5"/>
    <x v="9"/>
    <n v="90"/>
    <n v="24"/>
    <n v="2160"/>
    <n v="16"/>
    <n v="1440"/>
    <n v="8"/>
    <n v="720"/>
    <x v="7"/>
    <x v="6"/>
    <x v="0"/>
  </r>
  <r>
    <d v="2015-01-24T20:54:48"/>
    <x v="5"/>
    <x v="9"/>
    <n v="80"/>
    <n v="24"/>
    <n v="1920"/>
    <n v="16"/>
    <n v="1280"/>
    <n v="8"/>
    <n v="640"/>
    <x v="7"/>
    <x v="6"/>
    <x v="0"/>
  </r>
  <r>
    <d v="2015-12-02T06:47:28"/>
    <x v="5"/>
    <x v="9"/>
    <n v="920"/>
    <n v="24"/>
    <n v="22080"/>
    <n v="16"/>
    <n v="14720"/>
    <n v="8"/>
    <n v="7360"/>
    <x v="5"/>
    <x v="4"/>
    <x v="1"/>
  </r>
  <r>
    <d v="2015-10-31T03:23:56"/>
    <x v="5"/>
    <x v="9"/>
    <n v="820"/>
    <n v="24"/>
    <n v="19680"/>
    <n v="16"/>
    <n v="13120"/>
    <n v="8"/>
    <n v="6560"/>
    <x v="5"/>
    <x v="4"/>
    <x v="1"/>
  </r>
  <r>
    <d v="2015-10-31T03:23:56"/>
    <x v="5"/>
    <x v="9"/>
    <n v="720"/>
    <n v="24"/>
    <n v="17280"/>
    <n v="16"/>
    <n v="11520"/>
    <n v="8"/>
    <n v="5760"/>
    <x v="6"/>
    <x v="5"/>
    <x v="1"/>
  </r>
  <r>
    <d v="2015-06-21T10:32:33"/>
    <x v="5"/>
    <x v="9"/>
    <n v="40"/>
    <n v="24"/>
    <n v="960"/>
    <n v="16"/>
    <n v="640"/>
    <n v="8"/>
    <n v="320"/>
    <x v="9"/>
    <x v="7"/>
    <x v="1"/>
  </r>
  <r>
    <d v="2015-06-08T07:22:45"/>
    <x v="5"/>
    <x v="9"/>
    <n v="760"/>
    <n v="24"/>
    <n v="18240"/>
    <n v="16"/>
    <n v="12160"/>
    <n v="8"/>
    <n v="6080"/>
    <x v="5"/>
    <x v="4"/>
    <x v="1"/>
  </r>
  <r>
    <d v="2015-05-19T19:15:24"/>
    <x v="5"/>
    <x v="9"/>
    <n v="350"/>
    <n v="24"/>
    <n v="8400"/>
    <n v="16"/>
    <n v="5600"/>
    <n v="8"/>
    <n v="2800"/>
    <x v="6"/>
    <x v="5"/>
    <x v="1"/>
  </r>
  <r>
    <d v="2015-04-04T14:48:51"/>
    <x v="5"/>
    <x v="9"/>
    <n v="90"/>
    <n v="24"/>
    <n v="2160"/>
    <n v="16"/>
    <n v="1440"/>
    <n v="8"/>
    <n v="720"/>
    <x v="0"/>
    <x v="0"/>
    <x v="1"/>
  </r>
  <r>
    <d v="2015-03-04T09:45:57"/>
    <x v="5"/>
    <x v="9"/>
    <n v="920"/>
    <n v="24"/>
    <n v="22080"/>
    <n v="16"/>
    <n v="14720"/>
    <n v="8"/>
    <n v="7360"/>
    <x v="6"/>
    <x v="5"/>
    <x v="1"/>
  </r>
  <r>
    <d v="2015-03-04T09:45:57"/>
    <x v="5"/>
    <x v="9"/>
    <n v="633"/>
    <n v="24"/>
    <n v="15192"/>
    <n v="16"/>
    <n v="10128"/>
    <n v="8"/>
    <n v="5064"/>
    <x v="6"/>
    <x v="5"/>
    <x v="1"/>
  </r>
  <r>
    <d v="2015-10-31T03:23:56"/>
    <x v="5"/>
    <x v="9"/>
    <n v="90"/>
    <n v="24"/>
    <n v="2160"/>
    <n v="16"/>
    <n v="1440"/>
    <n v="8"/>
    <n v="720"/>
    <x v="7"/>
    <x v="6"/>
    <x v="2"/>
  </r>
  <r>
    <d v="2015-10-05T06:56:58"/>
    <x v="5"/>
    <x v="9"/>
    <n v="360"/>
    <n v="24"/>
    <n v="8640"/>
    <n v="16"/>
    <n v="5760"/>
    <n v="8"/>
    <n v="2880"/>
    <x v="3"/>
    <x v="2"/>
    <x v="2"/>
  </r>
  <r>
    <d v="2015-07-02T03:50:15"/>
    <x v="5"/>
    <x v="9"/>
    <n v="90"/>
    <n v="24"/>
    <n v="2160"/>
    <n v="16"/>
    <n v="1440"/>
    <n v="8"/>
    <n v="720"/>
    <x v="1"/>
    <x v="1"/>
    <x v="2"/>
  </r>
  <r>
    <d v="2015-06-15T10:33:14"/>
    <x v="5"/>
    <x v="9"/>
    <n v="740"/>
    <n v="24"/>
    <n v="17760"/>
    <n v="16"/>
    <n v="11840"/>
    <n v="8"/>
    <n v="5920"/>
    <x v="3"/>
    <x v="2"/>
    <x v="2"/>
  </r>
  <r>
    <d v="2015-04-16T10:36:22"/>
    <x v="5"/>
    <x v="9"/>
    <n v="90"/>
    <n v="24"/>
    <n v="2160"/>
    <n v="16"/>
    <n v="1440"/>
    <n v="8"/>
    <n v="720"/>
    <x v="1"/>
    <x v="1"/>
    <x v="2"/>
  </r>
  <r>
    <d v="2015-02-05T13:44:14"/>
    <x v="5"/>
    <x v="9"/>
    <n v="654"/>
    <n v="24"/>
    <n v="15696"/>
    <n v="16"/>
    <n v="10464"/>
    <n v="8"/>
    <n v="5232"/>
    <x v="4"/>
    <x v="3"/>
    <x v="2"/>
  </r>
  <r>
    <d v="2015-02-05T13:44:14"/>
    <x v="5"/>
    <x v="9"/>
    <n v="90"/>
    <n v="24"/>
    <n v="2160"/>
    <n v="16"/>
    <n v="1440"/>
    <n v="8"/>
    <n v="720"/>
    <x v="4"/>
    <x v="3"/>
    <x v="2"/>
  </r>
  <r>
    <d v="2015-01-28T20:58:03"/>
    <x v="5"/>
    <x v="9"/>
    <n v="777"/>
    <n v="24"/>
    <n v="18648"/>
    <n v="16"/>
    <n v="12432"/>
    <n v="8"/>
    <n v="6216"/>
    <x v="4"/>
    <x v="3"/>
    <x v="2"/>
  </r>
  <r>
    <d v="2015-01-28T20:58:03"/>
    <x v="5"/>
    <x v="9"/>
    <n v="90"/>
    <n v="24"/>
    <n v="2160"/>
    <n v="16"/>
    <n v="1440"/>
    <n v="8"/>
    <n v="720"/>
    <x v="4"/>
    <x v="3"/>
    <x v="2"/>
  </r>
  <r>
    <d v="2015-01-21T13:34:45"/>
    <x v="5"/>
    <x v="9"/>
    <n v="100"/>
    <n v="24"/>
    <n v="2400"/>
    <n v="16"/>
    <n v="1600"/>
    <n v="8"/>
    <n v="800"/>
    <x v="3"/>
    <x v="2"/>
    <x v="2"/>
  </r>
  <r>
    <d v="2015-01-21T13:34:45"/>
    <x v="5"/>
    <x v="9"/>
    <n v="50"/>
    <n v="24"/>
    <n v="1200"/>
    <n v="16"/>
    <n v="800"/>
    <n v="8"/>
    <n v="400"/>
    <x v="3"/>
    <x v="2"/>
    <x v="2"/>
  </r>
  <r>
    <d v="2015-01-04T00:00:00"/>
    <x v="5"/>
    <x v="9"/>
    <n v="410"/>
    <n v="24"/>
    <n v="9840"/>
    <n v="16"/>
    <n v="6560"/>
    <n v="8"/>
    <n v="3280"/>
    <x v="8"/>
    <x v="6"/>
    <x v="2"/>
  </r>
  <r>
    <d v="2015-01-01T00:00:00"/>
    <x v="5"/>
    <x v="9"/>
    <n v="410"/>
    <n v="24"/>
    <n v="9840"/>
    <n v="16"/>
    <n v="6560"/>
    <n v="8"/>
    <n v="3280"/>
    <x v="8"/>
    <x v="6"/>
    <x v="2"/>
  </r>
  <r>
    <d v="2015-10-31T03:23:56"/>
    <x v="2"/>
    <x v="1"/>
    <n v="540"/>
    <m/>
    <n v="0"/>
    <n v="6"/>
    <n v="3240"/>
    <n v="-6"/>
    <n v="-3240"/>
    <x v="3"/>
    <x v="2"/>
    <x v="0"/>
  </r>
  <r>
    <d v="2015-10-31T03:23:56"/>
    <x v="14"/>
    <x v="10"/>
    <n v="600"/>
    <n v="18"/>
    <n v="10800"/>
    <n v="8"/>
    <n v="4800"/>
    <n v="10"/>
    <n v="6000"/>
    <x v="1"/>
    <x v="1"/>
    <x v="0"/>
  </r>
  <r>
    <d v="2015-12-29T04:29:30"/>
    <x v="14"/>
    <x v="10"/>
    <n v="600"/>
    <n v="18"/>
    <n v="10800"/>
    <n v="8"/>
    <n v="4800"/>
    <n v="10"/>
    <n v="6000"/>
    <x v="10"/>
    <x v="8"/>
    <x v="0"/>
  </r>
  <r>
    <d v="2015-12-04T05:20:38"/>
    <x v="14"/>
    <x v="10"/>
    <n v="600"/>
    <n v="18"/>
    <n v="10800"/>
    <n v="8"/>
    <n v="4800"/>
    <n v="10"/>
    <n v="6000"/>
    <x v="3"/>
    <x v="2"/>
    <x v="0"/>
  </r>
  <r>
    <d v="2015-10-31T03:23:56"/>
    <x v="14"/>
    <x v="10"/>
    <n v="600"/>
    <n v="18"/>
    <n v="10800"/>
    <n v="8"/>
    <n v="4800"/>
    <n v="10"/>
    <n v="6000"/>
    <x v="5"/>
    <x v="4"/>
    <x v="0"/>
  </r>
  <r>
    <d v="2015-10-31T03:23:56"/>
    <x v="14"/>
    <x v="10"/>
    <n v="600"/>
    <n v="18"/>
    <n v="10800"/>
    <n v="8"/>
    <n v="4800"/>
    <n v="10"/>
    <n v="6000"/>
    <x v="5"/>
    <x v="4"/>
    <x v="0"/>
  </r>
  <r>
    <d v="2015-10-02T01:09:02"/>
    <x v="14"/>
    <x v="10"/>
    <n v="600"/>
    <n v="18"/>
    <n v="10800"/>
    <n v="8"/>
    <n v="4800"/>
    <n v="10"/>
    <n v="6000"/>
    <x v="6"/>
    <x v="5"/>
    <x v="0"/>
  </r>
  <r>
    <d v="2015-09-18T01:55:32"/>
    <x v="14"/>
    <x v="10"/>
    <n v="600"/>
    <n v="18"/>
    <n v="10800"/>
    <n v="8"/>
    <n v="4800"/>
    <n v="10"/>
    <n v="6000"/>
    <x v="4"/>
    <x v="3"/>
    <x v="0"/>
  </r>
  <r>
    <d v="2015-08-20T20:41:09"/>
    <x v="14"/>
    <x v="10"/>
    <n v="600"/>
    <n v="18"/>
    <n v="10800"/>
    <n v="8"/>
    <n v="4800"/>
    <n v="10"/>
    <n v="6000"/>
    <x v="9"/>
    <x v="7"/>
    <x v="0"/>
  </r>
  <r>
    <d v="2015-07-18T05:59:22"/>
    <x v="14"/>
    <x v="10"/>
    <n v="600"/>
    <n v="18"/>
    <n v="10800"/>
    <n v="8"/>
    <n v="4800"/>
    <n v="10"/>
    <n v="6000"/>
    <x v="4"/>
    <x v="3"/>
    <x v="0"/>
  </r>
  <r>
    <d v="2015-07-07T06:06:13"/>
    <x v="14"/>
    <x v="10"/>
    <n v="600"/>
    <n v="18"/>
    <n v="10800"/>
    <n v="8"/>
    <n v="4800"/>
    <n v="10"/>
    <n v="6000"/>
    <x v="6"/>
    <x v="5"/>
    <x v="0"/>
  </r>
  <r>
    <d v="2015-06-28T04:57:09"/>
    <x v="14"/>
    <x v="10"/>
    <n v="600"/>
    <n v="18"/>
    <n v="10800"/>
    <n v="8"/>
    <n v="4800"/>
    <n v="10"/>
    <n v="6000"/>
    <x v="9"/>
    <x v="7"/>
    <x v="0"/>
  </r>
  <r>
    <d v="2015-06-16T05:23:50"/>
    <x v="14"/>
    <x v="10"/>
    <n v="600"/>
    <n v="18"/>
    <n v="10800"/>
    <n v="8"/>
    <n v="4800"/>
    <n v="10"/>
    <n v="6000"/>
    <x v="3"/>
    <x v="2"/>
    <x v="0"/>
  </r>
  <r>
    <d v="2015-05-24T07:04:54"/>
    <x v="14"/>
    <x v="10"/>
    <n v="600"/>
    <n v="18"/>
    <n v="10800"/>
    <n v="8"/>
    <n v="4800"/>
    <n v="10"/>
    <n v="6000"/>
    <x v="0"/>
    <x v="0"/>
    <x v="0"/>
  </r>
  <r>
    <d v="2015-05-23T21:33:47"/>
    <x v="14"/>
    <x v="10"/>
    <n v="600"/>
    <n v="18"/>
    <n v="10800"/>
    <n v="8"/>
    <n v="4800"/>
    <n v="10"/>
    <n v="6000"/>
    <x v="5"/>
    <x v="4"/>
    <x v="0"/>
  </r>
  <r>
    <d v="2015-05-15T03:52:09"/>
    <x v="14"/>
    <x v="10"/>
    <n v="600"/>
    <n v="18"/>
    <n v="10800"/>
    <n v="8"/>
    <n v="4800"/>
    <n v="10"/>
    <n v="6000"/>
    <x v="1"/>
    <x v="1"/>
    <x v="0"/>
  </r>
  <r>
    <d v="2015-04-20T01:33:45"/>
    <x v="14"/>
    <x v="10"/>
    <n v="600"/>
    <n v="18"/>
    <n v="10800"/>
    <n v="8"/>
    <n v="4800"/>
    <n v="10"/>
    <n v="6000"/>
    <x v="7"/>
    <x v="6"/>
    <x v="0"/>
  </r>
  <r>
    <d v="2015-04-19T19:51:54"/>
    <x v="14"/>
    <x v="10"/>
    <n v="600"/>
    <n v="18"/>
    <n v="10800"/>
    <n v="8"/>
    <n v="4800"/>
    <n v="10"/>
    <n v="6000"/>
    <x v="8"/>
    <x v="6"/>
    <x v="0"/>
  </r>
  <r>
    <d v="2015-12-19T00:01:16"/>
    <x v="15"/>
    <x v="11"/>
    <n v="850"/>
    <n v="12"/>
    <n v="10200"/>
    <n v="6"/>
    <n v="5100"/>
    <n v="6"/>
    <n v="5100"/>
    <x v="14"/>
    <x v="5"/>
    <x v="0"/>
  </r>
  <r>
    <d v="2015-12-09T22:56:01"/>
    <x v="15"/>
    <x v="11"/>
    <n v="120"/>
    <n v="12"/>
    <n v="1440"/>
    <n v="6"/>
    <n v="720"/>
    <n v="6"/>
    <n v="720"/>
    <x v="0"/>
    <x v="0"/>
    <x v="0"/>
  </r>
  <r>
    <d v="2015-12-09T20:40:49"/>
    <x v="15"/>
    <x v="11"/>
    <n v="650"/>
    <n v="12"/>
    <n v="7800"/>
    <n v="6"/>
    <n v="3900"/>
    <n v="6"/>
    <n v="3900"/>
    <x v="4"/>
    <x v="3"/>
    <x v="0"/>
  </r>
  <r>
    <d v="2015-12-09T20:18:40"/>
    <x v="15"/>
    <x v="11"/>
    <n v="280"/>
    <n v="12"/>
    <n v="3360"/>
    <n v="6"/>
    <n v="1680"/>
    <n v="6"/>
    <n v="1680"/>
    <x v="3"/>
    <x v="2"/>
    <x v="0"/>
  </r>
  <r>
    <d v="2015-12-04T13:59:17"/>
    <x v="15"/>
    <x v="11"/>
    <n v="640"/>
    <n v="12"/>
    <n v="7680"/>
    <n v="6"/>
    <n v="3840"/>
    <n v="6"/>
    <n v="3840"/>
    <x v="6"/>
    <x v="5"/>
    <x v="0"/>
  </r>
  <r>
    <d v="2015-10-30T21:40:09"/>
    <x v="15"/>
    <x v="11"/>
    <n v="550"/>
    <n v="12"/>
    <n v="6600"/>
    <n v="6"/>
    <n v="3300"/>
    <n v="6"/>
    <n v="3300"/>
    <x v="6"/>
    <x v="5"/>
    <x v="0"/>
  </r>
  <r>
    <d v="2015-09-30T03:09:33"/>
    <x v="15"/>
    <x v="11"/>
    <n v="460"/>
    <n v="12"/>
    <n v="5520"/>
    <n v="6"/>
    <n v="2760"/>
    <n v="6"/>
    <n v="2760"/>
    <x v="1"/>
    <x v="1"/>
    <x v="0"/>
  </r>
  <r>
    <d v="2015-09-27T22:07:56"/>
    <x v="15"/>
    <x v="11"/>
    <n v="950"/>
    <n v="12"/>
    <n v="11400"/>
    <n v="6"/>
    <n v="5700"/>
    <n v="6"/>
    <n v="5700"/>
    <x v="9"/>
    <x v="7"/>
    <x v="0"/>
  </r>
  <r>
    <d v="2015-09-24T16:22:49"/>
    <x v="15"/>
    <x v="11"/>
    <n v="910"/>
    <n v="12"/>
    <n v="10920"/>
    <n v="6"/>
    <n v="5460"/>
    <n v="6"/>
    <n v="5460"/>
    <x v="9"/>
    <x v="7"/>
    <x v="0"/>
  </r>
  <r>
    <d v="2015-09-19T22:36:44"/>
    <x v="15"/>
    <x v="11"/>
    <n v="480"/>
    <n v="12"/>
    <n v="5760"/>
    <n v="6"/>
    <n v="2880"/>
    <n v="6"/>
    <n v="2880"/>
    <x v="1"/>
    <x v="1"/>
    <x v="0"/>
  </r>
  <r>
    <d v="2015-09-18T08:55:24"/>
    <x v="15"/>
    <x v="11"/>
    <n v="140"/>
    <n v="12"/>
    <n v="1680"/>
    <n v="6"/>
    <n v="840"/>
    <n v="6"/>
    <n v="840"/>
    <x v="3"/>
    <x v="2"/>
    <x v="0"/>
  </r>
  <r>
    <d v="2015-09-10T16:32:36"/>
    <x v="15"/>
    <x v="11"/>
    <n v="780"/>
    <n v="12"/>
    <n v="9360"/>
    <n v="6"/>
    <n v="4680"/>
    <n v="6"/>
    <n v="4680"/>
    <x v="7"/>
    <x v="6"/>
    <x v="0"/>
  </r>
  <r>
    <d v="2015-09-06T08:54:59"/>
    <x v="15"/>
    <x v="11"/>
    <n v="150"/>
    <n v="12"/>
    <n v="1800"/>
    <n v="6"/>
    <n v="900"/>
    <n v="6"/>
    <n v="900"/>
    <x v="3"/>
    <x v="2"/>
    <x v="0"/>
  </r>
  <r>
    <d v="2015-08-28T02:29:48"/>
    <x v="15"/>
    <x v="11"/>
    <n v="350"/>
    <n v="12"/>
    <n v="4200"/>
    <n v="6"/>
    <n v="2100"/>
    <n v="6"/>
    <n v="2100"/>
    <x v="15"/>
    <x v="4"/>
    <x v="0"/>
  </r>
  <r>
    <d v="2015-08-21T17:52:23"/>
    <x v="15"/>
    <x v="11"/>
    <n v="420"/>
    <n v="12"/>
    <n v="5040"/>
    <n v="6"/>
    <n v="2520"/>
    <n v="6"/>
    <n v="2520"/>
    <x v="1"/>
    <x v="1"/>
    <x v="0"/>
  </r>
  <r>
    <d v="2015-08-09T04:37:43"/>
    <x v="15"/>
    <x v="11"/>
    <n v="530"/>
    <n v="12"/>
    <n v="6360"/>
    <n v="6"/>
    <n v="3180"/>
    <n v="6"/>
    <n v="3180"/>
    <x v="1"/>
    <x v="1"/>
    <x v="0"/>
  </r>
  <r>
    <d v="2015-08-06T09:48:10"/>
    <x v="15"/>
    <x v="11"/>
    <n v="210"/>
    <n v="12"/>
    <n v="2520"/>
    <n v="6"/>
    <n v="1260"/>
    <n v="6"/>
    <n v="1260"/>
    <x v="5"/>
    <x v="4"/>
    <x v="0"/>
  </r>
  <r>
    <d v="2015-08-02T22:52:50"/>
    <x v="15"/>
    <x v="11"/>
    <n v="340"/>
    <n v="12"/>
    <n v="4080"/>
    <n v="6"/>
    <n v="2040"/>
    <n v="6"/>
    <n v="2040"/>
    <x v="5"/>
    <x v="4"/>
    <x v="0"/>
  </r>
  <r>
    <d v="2015-07-28T22:01:19"/>
    <x v="15"/>
    <x v="11"/>
    <n v="970"/>
    <n v="12"/>
    <n v="11640"/>
    <n v="6"/>
    <n v="5820"/>
    <n v="6"/>
    <n v="5820"/>
    <x v="1"/>
    <x v="1"/>
    <x v="0"/>
  </r>
  <r>
    <d v="2015-07-26T06:52:40"/>
    <x v="15"/>
    <x v="11"/>
    <n v="820"/>
    <n v="12"/>
    <n v="9840"/>
    <n v="6"/>
    <n v="4920"/>
    <n v="6"/>
    <n v="4920"/>
    <x v="1"/>
    <x v="1"/>
    <x v="0"/>
  </r>
  <r>
    <d v="2015-07-18T05:59:22"/>
    <x v="15"/>
    <x v="11"/>
    <n v="160"/>
    <n v="12"/>
    <n v="1920"/>
    <n v="6"/>
    <n v="960"/>
    <n v="6"/>
    <n v="960"/>
    <x v="1"/>
    <x v="1"/>
    <x v="0"/>
  </r>
  <r>
    <d v="2015-07-14T15:24:21"/>
    <x v="15"/>
    <x v="11"/>
    <n v="710"/>
    <n v="12"/>
    <n v="8520"/>
    <n v="6"/>
    <n v="4260"/>
    <n v="6"/>
    <n v="4260"/>
    <x v="6"/>
    <x v="5"/>
    <x v="0"/>
  </r>
  <r>
    <d v="2015-07-12T14:20:26"/>
    <x v="15"/>
    <x v="11"/>
    <n v="770"/>
    <n v="12"/>
    <n v="9240"/>
    <n v="6"/>
    <n v="4620"/>
    <n v="6"/>
    <n v="4620"/>
    <x v="3"/>
    <x v="2"/>
    <x v="0"/>
  </r>
  <r>
    <d v="2015-06-29T21:29:02"/>
    <x v="15"/>
    <x v="11"/>
    <n v="40"/>
    <n v="12"/>
    <n v="480"/>
    <n v="8"/>
    <n v="320"/>
    <n v="4"/>
    <n v="160"/>
    <x v="3"/>
    <x v="2"/>
    <x v="0"/>
  </r>
  <r>
    <d v="2015-06-12T13:22:02"/>
    <x v="15"/>
    <x v="11"/>
    <n v="870"/>
    <n v="12"/>
    <n v="10440"/>
    <n v="6"/>
    <n v="5220"/>
    <n v="6"/>
    <n v="5220"/>
    <x v="7"/>
    <x v="6"/>
    <x v="0"/>
  </r>
  <r>
    <d v="2015-06-10T05:14:42"/>
    <x v="15"/>
    <x v="11"/>
    <n v="380"/>
    <n v="12"/>
    <n v="4560"/>
    <n v="6"/>
    <n v="2280"/>
    <n v="6"/>
    <n v="2280"/>
    <x v="6"/>
    <x v="5"/>
    <x v="0"/>
  </r>
  <r>
    <d v="2015-06-04T17:46:19"/>
    <x v="15"/>
    <x v="11"/>
    <n v="480"/>
    <n v="12"/>
    <n v="5760"/>
    <n v="6"/>
    <n v="2880"/>
    <n v="6"/>
    <n v="2880"/>
    <x v="0"/>
    <x v="0"/>
    <x v="0"/>
  </r>
  <r>
    <d v="2015-05-27T18:51:10"/>
    <x v="15"/>
    <x v="11"/>
    <n v="630"/>
    <n v="12"/>
    <n v="7560"/>
    <n v="6"/>
    <n v="3780"/>
    <n v="6"/>
    <n v="3780"/>
    <x v="9"/>
    <x v="7"/>
    <x v="0"/>
  </r>
  <r>
    <d v="2015-05-24T00:18:16"/>
    <x v="15"/>
    <x v="11"/>
    <n v="990"/>
    <n v="12"/>
    <n v="11880"/>
    <n v="6"/>
    <n v="5940"/>
    <n v="6"/>
    <n v="5940"/>
    <x v="7"/>
    <x v="6"/>
    <x v="0"/>
  </r>
  <r>
    <d v="2015-05-19T07:27:10"/>
    <x v="15"/>
    <x v="11"/>
    <n v="760"/>
    <n v="12"/>
    <n v="9120"/>
    <n v="6"/>
    <n v="4560"/>
    <n v="6"/>
    <n v="4560"/>
    <x v="7"/>
    <x v="6"/>
    <x v="0"/>
  </r>
  <r>
    <d v="2015-05-12T21:24:09"/>
    <x v="15"/>
    <x v="11"/>
    <n v="790"/>
    <n v="12"/>
    <n v="9480"/>
    <n v="6"/>
    <n v="4740"/>
    <n v="6"/>
    <n v="4740"/>
    <x v="1"/>
    <x v="1"/>
    <x v="0"/>
  </r>
  <r>
    <d v="2015-05-03T13:21:40"/>
    <x v="15"/>
    <x v="11"/>
    <n v="250"/>
    <n v="12"/>
    <n v="3000"/>
    <n v="6"/>
    <n v="1500"/>
    <n v="6"/>
    <n v="1500"/>
    <x v="9"/>
    <x v="7"/>
    <x v="0"/>
  </r>
  <r>
    <d v="2015-04-26T13:25:42"/>
    <x v="15"/>
    <x v="11"/>
    <n v="850"/>
    <n v="12"/>
    <n v="10200"/>
    <n v="6"/>
    <n v="5100"/>
    <n v="6"/>
    <n v="5100"/>
    <x v="5"/>
    <x v="4"/>
    <x v="0"/>
  </r>
  <r>
    <d v="2015-04-24T05:48:39"/>
    <x v="15"/>
    <x v="11"/>
    <n v="230"/>
    <n v="12"/>
    <n v="2760"/>
    <n v="6"/>
    <n v="1380"/>
    <n v="6"/>
    <n v="1380"/>
    <x v="6"/>
    <x v="5"/>
    <x v="0"/>
  </r>
  <r>
    <d v="2015-04-04T18:19:56"/>
    <x v="15"/>
    <x v="11"/>
    <n v="580"/>
    <n v="12"/>
    <n v="6960"/>
    <n v="6"/>
    <n v="3480"/>
    <n v="6"/>
    <n v="3480"/>
    <x v="7"/>
    <x v="6"/>
    <x v="0"/>
  </r>
  <r>
    <d v="2015-03-17T22:15:21"/>
    <x v="15"/>
    <x v="11"/>
    <n v="540"/>
    <n v="12"/>
    <n v="6480"/>
    <n v="6"/>
    <n v="3240"/>
    <n v="6"/>
    <n v="3240"/>
    <x v="3"/>
    <x v="2"/>
    <x v="0"/>
  </r>
  <r>
    <d v="2015-03-17T22:15:21"/>
    <x v="15"/>
    <x v="11"/>
    <n v="456"/>
    <n v="12"/>
    <n v="5472"/>
    <n v="6"/>
    <n v="2736"/>
    <n v="6"/>
    <n v="2736"/>
    <x v="3"/>
    <x v="2"/>
    <x v="0"/>
  </r>
  <r>
    <d v="2015-03-12T19:07:28"/>
    <x v="15"/>
    <x v="11"/>
    <n v="590"/>
    <n v="12"/>
    <n v="7080"/>
    <n v="6"/>
    <n v="3540"/>
    <n v="6"/>
    <n v="3540"/>
    <x v="6"/>
    <x v="5"/>
    <x v="0"/>
  </r>
  <r>
    <d v="2015-03-12T19:07:28"/>
    <x v="15"/>
    <x v="11"/>
    <n v="20"/>
    <n v="12"/>
    <n v="240"/>
    <n v="6"/>
    <n v="120"/>
    <n v="6"/>
    <n v="120"/>
    <x v="6"/>
    <x v="5"/>
    <x v="0"/>
  </r>
  <r>
    <d v="2015-03-10T15:25:28"/>
    <x v="15"/>
    <x v="11"/>
    <n v="900"/>
    <n v="12"/>
    <n v="10800"/>
    <n v="6"/>
    <n v="5400"/>
    <n v="6"/>
    <n v="5400"/>
    <x v="5"/>
    <x v="4"/>
    <x v="0"/>
  </r>
  <r>
    <d v="2015-03-10T15:25:28"/>
    <x v="15"/>
    <x v="11"/>
    <n v="80"/>
    <n v="12"/>
    <n v="960"/>
    <n v="6"/>
    <n v="480"/>
    <n v="6"/>
    <n v="480"/>
    <x v="5"/>
    <x v="4"/>
    <x v="0"/>
  </r>
  <r>
    <d v="2015-03-06T01:41:23"/>
    <x v="15"/>
    <x v="11"/>
    <n v="744"/>
    <n v="12"/>
    <n v="8928"/>
    <n v="6"/>
    <n v="4464"/>
    <n v="6"/>
    <n v="4464"/>
    <x v="4"/>
    <x v="3"/>
    <x v="0"/>
  </r>
  <r>
    <d v="2015-02-17T21:59:24"/>
    <x v="15"/>
    <x v="11"/>
    <n v="760"/>
    <n v="12"/>
    <n v="9120"/>
    <n v="6"/>
    <n v="4560"/>
    <n v="6"/>
    <n v="4560"/>
    <x v="5"/>
    <x v="4"/>
    <x v="0"/>
  </r>
  <r>
    <d v="2015-02-17T21:59:24"/>
    <x v="15"/>
    <x v="11"/>
    <n v="456"/>
    <n v="12"/>
    <n v="5472"/>
    <n v="6"/>
    <n v="2736"/>
    <n v="6"/>
    <n v="2736"/>
    <x v="5"/>
    <x v="4"/>
    <x v="0"/>
  </r>
  <r>
    <d v="2015-02-10T17:47:19"/>
    <x v="15"/>
    <x v="11"/>
    <n v="70"/>
    <n v="12"/>
    <n v="840"/>
    <n v="6"/>
    <n v="420"/>
    <n v="6"/>
    <n v="420"/>
    <x v="9"/>
    <x v="7"/>
    <x v="0"/>
  </r>
  <r>
    <d v="2015-02-10T17:47:19"/>
    <x v="15"/>
    <x v="11"/>
    <n v="50"/>
    <n v="12"/>
    <n v="600"/>
    <n v="6"/>
    <n v="300"/>
    <n v="6"/>
    <n v="300"/>
    <x v="9"/>
    <x v="7"/>
    <x v="0"/>
  </r>
  <r>
    <d v="2015-02-02T06:48:46"/>
    <x v="15"/>
    <x v="11"/>
    <n v="850"/>
    <n v="12"/>
    <n v="10200"/>
    <n v="6"/>
    <n v="5100"/>
    <n v="6"/>
    <n v="5100"/>
    <x v="1"/>
    <x v="1"/>
    <x v="0"/>
  </r>
  <r>
    <d v="2015-02-02T06:48:46"/>
    <x v="15"/>
    <x v="11"/>
    <n v="456"/>
    <n v="12"/>
    <n v="5472"/>
    <n v="6"/>
    <n v="2736"/>
    <n v="6"/>
    <n v="2736"/>
    <x v="1"/>
    <x v="1"/>
    <x v="0"/>
  </r>
  <r>
    <d v="2015-01-29T12:57:01"/>
    <x v="15"/>
    <x v="11"/>
    <n v="555"/>
    <n v="12"/>
    <n v="6660"/>
    <n v="6"/>
    <n v="3330"/>
    <n v="6"/>
    <n v="3330"/>
    <x v="5"/>
    <x v="4"/>
    <x v="0"/>
  </r>
  <r>
    <d v="2015-01-29T12:57:01"/>
    <x v="15"/>
    <x v="11"/>
    <n v="130"/>
    <n v="12"/>
    <n v="1560"/>
    <n v="6"/>
    <n v="780"/>
    <n v="6"/>
    <n v="780"/>
    <x v="5"/>
    <x v="4"/>
    <x v="0"/>
  </r>
  <r>
    <d v="2015-01-08T15:25:01"/>
    <x v="15"/>
    <x v="11"/>
    <n v="548"/>
    <n v="12"/>
    <n v="6576"/>
    <n v="6"/>
    <n v="3288"/>
    <n v="6"/>
    <n v="3288"/>
    <x v="3"/>
    <x v="2"/>
    <x v="0"/>
  </r>
  <r>
    <d v="2015-01-08T15:25:01"/>
    <x v="15"/>
    <x v="11"/>
    <n v="390"/>
    <n v="12"/>
    <n v="4680"/>
    <n v="6"/>
    <n v="2340"/>
    <n v="6"/>
    <n v="2340"/>
    <x v="3"/>
    <x v="2"/>
    <x v="0"/>
  </r>
  <r>
    <d v="2015-01-05T08:25:41"/>
    <x v="15"/>
    <x v="11"/>
    <n v="270"/>
    <n v="12"/>
    <n v="3240"/>
    <n v="6"/>
    <n v="1620"/>
    <n v="6"/>
    <n v="1620"/>
    <x v="10"/>
    <x v="8"/>
    <x v="0"/>
  </r>
  <r>
    <d v="2015-01-02T00:00:00"/>
    <x v="15"/>
    <x v="11"/>
    <n v="270"/>
    <n v="12"/>
    <n v="3240"/>
    <n v="6"/>
    <n v="1620"/>
    <n v="6"/>
    <n v="1620"/>
    <x v="10"/>
    <x v="8"/>
    <x v="0"/>
  </r>
  <r>
    <d v="2015-03-06T01:41:23"/>
    <x v="4"/>
    <x v="11"/>
    <n v="890"/>
    <n v="12"/>
    <n v="10680"/>
    <n v="6"/>
    <n v="5340"/>
    <n v="6"/>
    <n v="5340"/>
    <x v="4"/>
    <x v="3"/>
    <x v="0"/>
  </r>
  <r>
    <d v="2015-10-31T03:23:56"/>
    <x v="15"/>
    <x v="11"/>
    <n v="650"/>
    <m/>
    <n v="0"/>
    <n v="6"/>
    <n v="3900"/>
    <n v="-6"/>
    <n v="-3900"/>
    <x v="12"/>
    <x v="3"/>
    <x v="0"/>
  </r>
  <r>
    <d v="2015-05-14T03:32:22"/>
    <x v="15"/>
    <x v="11"/>
    <n v="530"/>
    <m/>
    <n v="0"/>
    <n v="6"/>
    <n v="3180"/>
    <n v="-6"/>
    <n v="-3180"/>
    <x v="4"/>
    <x v="3"/>
    <x v="0"/>
  </r>
  <r>
    <d v="2015-04-27T12:06:40"/>
    <x v="15"/>
    <x v="11"/>
    <n v="950"/>
    <m/>
    <n v="0"/>
    <n v="6"/>
    <n v="5700"/>
    <n v="-6"/>
    <n v="-5700"/>
    <x v="0"/>
    <x v="0"/>
    <x v="0"/>
  </r>
  <r>
    <d v="2015-04-17T19:46:04"/>
    <x v="15"/>
    <x v="11"/>
    <n v="610"/>
    <m/>
    <n v="0"/>
    <n v="6"/>
    <n v="3660"/>
    <n v="-6"/>
    <n v="-3660"/>
    <x v="0"/>
    <x v="0"/>
    <x v="0"/>
  </r>
  <r>
    <d v="2015-12-28T03:01:34"/>
    <x v="15"/>
    <x v="11"/>
    <n v="310"/>
    <n v="12"/>
    <n v="3720"/>
    <n v="6"/>
    <n v="1860"/>
    <n v="6"/>
    <n v="1860"/>
    <x v="3"/>
    <x v="2"/>
    <x v="2"/>
  </r>
  <r>
    <d v="2015-12-25T14:42:09"/>
    <x v="15"/>
    <x v="11"/>
    <n v="790"/>
    <n v="12"/>
    <n v="9480"/>
    <n v="6"/>
    <n v="4740"/>
    <n v="6"/>
    <n v="4740"/>
    <x v="4"/>
    <x v="3"/>
    <x v="2"/>
  </r>
  <r>
    <d v="2015-10-09T15:41:37"/>
    <x v="15"/>
    <x v="11"/>
    <n v="940"/>
    <n v="12"/>
    <n v="11280"/>
    <n v="6"/>
    <n v="5640"/>
    <n v="6"/>
    <n v="5640"/>
    <x v="1"/>
    <x v="1"/>
    <x v="2"/>
  </r>
  <r>
    <d v="2015-09-15T03:32:53"/>
    <x v="15"/>
    <x v="11"/>
    <n v="630"/>
    <n v="12"/>
    <n v="7560"/>
    <n v="6"/>
    <n v="3780"/>
    <n v="6"/>
    <n v="3780"/>
    <x v="8"/>
    <x v="6"/>
    <x v="2"/>
  </r>
  <r>
    <d v="2015-09-10T06:03:23"/>
    <x v="15"/>
    <x v="11"/>
    <n v="740"/>
    <n v="12"/>
    <n v="8880"/>
    <n v="6"/>
    <n v="4440"/>
    <n v="6"/>
    <n v="4440"/>
    <x v="4"/>
    <x v="3"/>
    <x v="2"/>
  </r>
  <r>
    <d v="2015-08-09T08:14:52"/>
    <x v="15"/>
    <x v="11"/>
    <n v="950"/>
    <n v="12"/>
    <n v="11400"/>
    <n v="6"/>
    <n v="5700"/>
    <n v="6"/>
    <n v="5700"/>
    <x v="1"/>
    <x v="1"/>
    <x v="2"/>
  </r>
  <r>
    <d v="2015-07-23T21:50:56"/>
    <x v="15"/>
    <x v="11"/>
    <n v="640"/>
    <n v="12"/>
    <n v="7680"/>
    <n v="6"/>
    <n v="3840"/>
    <n v="6"/>
    <n v="3840"/>
    <x v="3"/>
    <x v="2"/>
    <x v="2"/>
  </r>
  <r>
    <d v="2015-04-29T00:01:15"/>
    <x v="15"/>
    <x v="11"/>
    <n v="480"/>
    <n v="12"/>
    <n v="5760"/>
    <n v="6"/>
    <n v="2880"/>
    <n v="6"/>
    <n v="2880"/>
    <x v="7"/>
    <x v="6"/>
    <x v="2"/>
  </r>
  <r>
    <d v="2015-12-15T19:08:09"/>
    <x v="16"/>
    <x v="12"/>
    <n v="310"/>
    <n v="37"/>
    <n v="11470"/>
    <n v="25"/>
    <n v="7750"/>
    <n v="12"/>
    <n v="3720"/>
    <x v="1"/>
    <x v="1"/>
    <x v="0"/>
  </r>
  <r>
    <d v="2015-10-31T03:23:56"/>
    <x v="16"/>
    <x v="12"/>
    <n v="640"/>
    <n v="37"/>
    <n v="23680"/>
    <n v="25"/>
    <n v="16000"/>
    <n v="12"/>
    <n v="7680"/>
    <x v="6"/>
    <x v="5"/>
    <x v="0"/>
  </r>
  <r>
    <d v="2015-10-22T01:24:54"/>
    <x v="16"/>
    <x v="12"/>
    <n v="490"/>
    <n v="37"/>
    <n v="18130"/>
    <n v="25"/>
    <n v="12250"/>
    <n v="12"/>
    <n v="5880"/>
    <x v="5"/>
    <x v="4"/>
    <x v="0"/>
  </r>
  <r>
    <d v="2015-09-13T21:49:09"/>
    <x v="16"/>
    <x v="12"/>
    <n v="560"/>
    <n v="37"/>
    <n v="20720"/>
    <n v="25"/>
    <n v="14000"/>
    <n v="12"/>
    <n v="6720"/>
    <x v="4"/>
    <x v="3"/>
    <x v="0"/>
  </r>
  <r>
    <d v="2015-08-20T15:33:02"/>
    <x v="16"/>
    <x v="12"/>
    <n v="600"/>
    <n v="37"/>
    <n v="22200"/>
    <n v="25"/>
    <n v="15000"/>
    <n v="12"/>
    <n v="7200"/>
    <x v="7"/>
    <x v="6"/>
    <x v="0"/>
  </r>
  <r>
    <d v="2015-08-19T00:01:56"/>
    <x v="16"/>
    <x v="12"/>
    <n v="80"/>
    <n v="37"/>
    <n v="2960"/>
    <n v="25"/>
    <n v="2000"/>
    <n v="12"/>
    <n v="960"/>
    <x v="4"/>
    <x v="3"/>
    <x v="0"/>
  </r>
  <r>
    <d v="2015-07-24T18:46:17"/>
    <x v="16"/>
    <x v="12"/>
    <n v="820"/>
    <n v="37"/>
    <n v="30340"/>
    <n v="25"/>
    <n v="20500"/>
    <n v="12"/>
    <n v="9840"/>
    <x v="0"/>
    <x v="0"/>
    <x v="0"/>
  </r>
  <r>
    <d v="2015-06-14T02:17:19"/>
    <x v="16"/>
    <x v="12"/>
    <n v="190"/>
    <n v="37"/>
    <n v="7030"/>
    <n v="25"/>
    <n v="4750"/>
    <n v="12"/>
    <n v="2280"/>
    <x v="6"/>
    <x v="5"/>
    <x v="0"/>
  </r>
  <r>
    <d v="2015-05-22T03:01:13"/>
    <x v="16"/>
    <x v="12"/>
    <n v="930"/>
    <n v="37"/>
    <n v="34410"/>
    <n v="25"/>
    <n v="23250"/>
    <n v="12"/>
    <n v="11160"/>
    <x v="12"/>
    <x v="2"/>
    <x v="0"/>
  </r>
  <r>
    <d v="2015-05-14T22:48:34"/>
    <x v="16"/>
    <x v="12"/>
    <n v="340"/>
    <n v="37"/>
    <n v="12580"/>
    <n v="25"/>
    <n v="8500"/>
    <n v="12"/>
    <n v="4080"/>
    <x v="3"/>
    <x v="11"/>
    <x v="0"/>
  </r>
  <r>
    <d v="2015-04-15T07:08:01"/>
    <x v="16"/>
    <x v="12"/>
    <n v="590"/>
    <n v="37"/>
    <n v="21830"/>
    <n v="25"/>
    <n v="14750"/>
    <n v="12"/>
    <n v="7080"/>
    <x v="6"/>
    <x v="5"/>
    <x v="0"/>
  </r>
  <r>
    <d v="2015-04-14T17:37:07"/>
    <x v="16"/>
    <x v="12"/>
    <n v="430"/>
    <n v="37"/>
    <n v="15910"/>
    <n v="25"/>
    <n v="10750"/>
    <n v="12"/>
    <n v="5160"/>
    <x v="8"/>
    <x v="6"/>
    <x v="0"/>
  </r>
  <r>
    <d v="2015-03-22T00:41:02"/>
    <x v="16"/>
    <x v="12"/>
    <n v="744"/>
    <n v="37"/>
    <n v="27528"/>
    <n v="25"/>
    <n v="18600"/>
    <n v="12"/>
    <n v="8928"/>
    <x v="5"/>
    <x v="4"/>
    <x v="0"/>
  </r>
  <r>
    <d v="2015-03-22T00:41:02"/>
    <x v="16"/>
    <x v="12"/>
    <n v="10"/>
    <n v="37"/>
    <n v="370"/>
    <n v="25"/>
    <n v="250"/>
    <n v="12"/>
    <n v="120"/>
    <x v="5"/>
    <x v="4"/>
    <x v="0"/>
  </r>
  <r>
    <d v="2015-03-07T05:54:09"/>
    <x v="16"/>
    <x v="12"/>
    <n v="966"/>
    <n v="37"/>
    <n v="35742"/>
    <n v="25"/>
    <n v="24150"/>
    <n v="12"/>
    <n v="11592"/>
    <x v="1"/>
    <x v="1"/>
    <x v="0"/>
  </r>
  <r>
    <d v="2015-03-07T05:54:09"/>
    <x v="16"/>
    <x v="12"/>
    <n v="250"/>
    <n v="37"/>
    <n v="9250"/>
    <n v="25"/>
    <n v="6250"/>
    <n v="12"/>
    <n v="3000"/>
    <x v="1"/>
    <x v="1"/>
    <x v="0"/>
  </r>
  <r>
    <d v="2015-03-05T06:09:32"/>
    <x v="16"/>
    <x v="12"/>
    <n v="830"/>
    <n v="37"/>
    <n v="30710"/>
    <n v="25"/>
    <n v="20750"/>
    <n v="12"/>
    <n v="9960"/>
    <x v="9"/>
    <x v="7"/>
    <x v="0"/>
  </r>
  <r>
    <d v="2015-03-05T06:09:32"/>
    <x v="16"/>
    <x v="12"/>
    <n v="366"/>
    <n v="37"/>
    <n v="13542"/>
    <n v="25"/>
    <n v="9150"/>
    <n v="12"/>
    <n v="4392"/>
    <x v="9"/>
    <x v="7"/>
    <x v="0"/>
  </r>
  <r>
    <d v="2015-02-24T16:58:16"/>
    <x v="16"/>
    <x v="12"/>
    <n v="550"/>
    <n v="37"/>
    <n v="20350"/>
    <n v="25"/>
    <n v="13750"/>
    <n v="12"/>
    <n v="6600"/>
    <x v="5"/>
    <x v="4"/>
    <x v="0"/>
  </r>
  <r>
    <d v="2015-02-24T16:58:16"/>
    <x v="16"/>
    <x v="12"/>
    <n v="50"/>
    <n v="37"/>
    <n v="1850"/>
    <n v="25"/>
    <n v="1250"/>
    <n v="12"/>
    <n v="600"/>
    <x v="5"/>
    <x v="4"/>
    <x v="0"/>
  </r>
  <r>
    <d v="2015-10-31T03:23:56"/>
    <x v="16"/>
    <x v="12"/>
    <n v="510"/>
    <n v="37"/>
    <n v="18870"/>
    <n v="25"/>
    <n v="12750"/>
    <n v="12"/>
    <n v="6120"/>
    <x v="6"/>
    <x v="5"/>
    <x v="1"/>
  </r>
  <r>
    <d v="2015-10-31T03:23:56"/>
    <x v="16"/>
    <x v="12"/>
    <n v="150"/>
    <n v="37"/>
    <n v="5550"/>
    <n v="25"/>
    <n v="3750"/>
    <n v="12"/>
    <n v="1800"/>
    <x v="9"/>
    <x v="7"/>
    <x v="1"/>
  </r>
  <r>
    <d v="2015-10-31T03:23:56"/>
    <x v="16"/>
    <x v="12"/>
    <n v="60"/>
    <n v="37"/>
    <n v="2220"/>
    <n v="25"/>
    <n v="1500"/>
    <n v="12"/>
    <n v="720"/>
    <x v="0"/>
    <x v="0"/>
    <x v="1"/>
  </r>
  <r>
    <d v="2015-07-08T03:39:30"/>
    <x v="16"/>
    <x v="12"/>
    <n v="940"/>
    <n v="37"/>
    <n v="34780"/>
    <n v="25"/>
    <n v="23500"/>
    <n v="12"/>
    <n v="11280"/>
    <x v="6"/>
    <x v="5"/>
    <x v="1"/>
  </r>
  <r>
    <d v="2015-04-12T01:31:19"/>
    <x v="16"/>
    <x v="12"/>
    <n v="20"/>
    <n v="37"/>
    <n v="740"/>
    <n v="25"/>
    <n v="500"/>
    <n v="12"/>
    <n v="240"/>
    <x v="0"/>
    <x v="0"/>
    <x v="1"/>
  </r>
  <r>
    <d v="2015-03-03T19:08:23"/>
    <x v="16"/>
    <x v="12"/>
    <n v="640"/>
    <n v="37"/>
    <n v="23680"/>
    <n v="25"/>
    <n v="16000"/>
    <n v="12"/>
    <n v="7680"/>
    <x v="6"/>
    <x v="5"/>
    <x v="1"/>
  </r>
  <r>
    <d v="2015-03-03T19:08:23"/>
    <x v="16"/>
    <x v="12"/>
    <n v="123"/>
    <n v="37"/>
    <n v="4551"/>
    <n v="25"/>
    <n v="3075"/>
    <n v="12"/>
    <n v="1476"/>
    <x v="6"/>
    <x v="5"/>
    <x v="1"/>
  </r>
  <r>
    <d v="2015-02-19T22:19:13"/>
    <x v="16"/>
    <x v="12"/>
    <n v="500"/>
    <n v="37"/>
    <n v="18500"/>
    <n v="25"/>
    <n v="12500"/>
    <n v="12"/>
    <n v="6000"/>
    <x v="5"/>
    <x v="4"/>
    <x v="1"/>
  </r>
  <r>
    <d v="2015-02-19T22:19:13"/>
    <x v="16"/>
    <x v="12"/>
    <n v="100"/>
    <n v="37"/>
    <n v="3700"/>
    <n v="25"/>
    <n v="2500"/>
    <n v="12"/>
    <n v="1200"/>
    <x v="5"/>
    <x v="4"/>
    <x v="1"/>
  </r>
  <r>
    <d v="2015-02-13T19:06:16"/>
    <x v="16"/>
    <x v="12"/>
    <n v="456"/>
    <n v="37"/>
    <n v="16872"/>
    <n v="25"/>
    <n v="11400"/>
    <n v="12"/>
    <n v="5472"/>
    <x v="5"/>
    <x v="4"/>
    <x v="1"/>
  </r>
  <r>
    <d v="2015-02-13T19:06:16"/>
    <x v="16"/>
    <x v="12"/>
    <n v="410"/>
    <n v="37"/>
    <n v="15170"/>
    <n v="25"/>
    <n v="10250"/>
    <n v="12"/>
    <n v="4920"/>
    <x v="5"/>
    <x v="4"/>
    <x v="1"/>
  </r>
  <r>
    <d v="2015-12-23T21:49:25"/>
    <x v="17"/>
    <x v="13"/>
    <n v="200"/>
    <n v="45"/>
    <n v="9000"/>
    <n v="25"/>
    <n v="5000"/>
    <n v="20"/>
    <n v="4000"/>
    <x v="11"/>
    <x v="9"/>
    <x v="3"/>
  </r>
  <r>
    <d v="2015-12-18T14:56:13"/>
    <x v="17"/>
    <x v="13"/>
    <n v="500"/>
    <n v="45"/>
    <n v="22500"/>
    <n v="25"/>
    <n v="12500"/>
    <n v="20"/>
    <n v="10000"/>
    <x v="11"/>
    <x v="9"/>
    <x v="3"/>
  </r>
  <r>
    <d v="2015-12-18T06:46:38"/>
    <x v="17"/>
    <x v="13"/>
    <n v="1000"/>
    <n v="45"/>
    <n v="45000"/>
    <n v="25"/>
    <n v="25000"/>
    <n v="20"/>
    <n v="20000"/>
    <x v="11"/>
    <x v="9"/>
    <x v="3"/>
  </r>
  <r>
    <d v="2015-08-23T14:09:03"/>
    <x v="17"/>
    <x v="13"/>
    <n v="900"/>
    <n v="45"/>
    <n v="40500"/>
    <n v="25"/>
    <n v="22500"/>
    <n v="20"/>
    <n v="18000"/>
    <x v="11"/>
    <x v="9"/>
    <x v="3"/>
  </r>
  <r>
    <d v="2015-06-19T19:46:26"/>
    <x v="17"/>
    <x v="13"/>
    <n v="200"/>
    <n v="45"/>
    <n v="9000"/>
    <n v="25"/>
    <n v="5000"/>
    <n v="20"/>
    <n v="4000"/>
    <x v="11"/>
    <x v="9"/>
    <x v="3"/>
  </r>
  <r>
    <d v="2015-03-18T03:20:18"/>
    <x v="17"/>
    <x v="13"/>
    <n v="200"/>
    <n v="45"/>
    <n v="9000"/>
    <n v="25"/>
    <n v="5000"/>
    <n v="20"/>
    <n v="4000"/>
    <x v="11"/>
    <x v="9"/>
    <x v="3"/>
  </r>
  <r>
    <d v="2015-02-21T20:18:29"/>
    <x v="17"/>
    <x v="13"/>
    <n v="700"/>
    <n v="45"/>
    <n v="31500"/>
    <n v="25"/>
    <n v="17500"/>
    <n v="20"/>
    <n v="14000"/>
    <x v="11"/>
    <x v="9"/>
    <x v="3"/>
  </r>
  <r>
    <d v="2015-12-25T13:03:26"/>
    <x v="17"/>
    <x v="13"/>
    <n v="490"/>
    <n v="45"/>
    <n v="22050"/>
    <n v="25"/>
    <n v="12250"/>
    <n v="20"/>
    <n v="9800"/>
    <x v="9"/>
    <x v="7"/>
    <x v="0"/>
  </r>
  <r>
    <d v="2015-10-25T12:53:55"/>
    <x v="17"/>
    <x v="13"/>
    <n v="410"/>
    <n v="45"/>
    <n v="18450"/>
    <n v="25"/>
    <n v="10250"/>
    <n v="20"/>
    <n v="8200"/>
    <x v="5"/>
    <x v="4"/>
    <x v="0"/>
  </r>
  <r>
    <d v="2015-10-15T09:50:37"/>
    <x v="17"/>
    <x v="13"/>
    <n v="520"/>
    <n v="45"/>
    <n v="23400"/>
    <n v="25"/>
    <n v="13000"/>
    <n v="20"/>
    <n v="10400"/>
    <x v="5"/>
    <x v="4"/>
    <x v="0"/>
  </r>
  <r>
    <d v="2015-09-04T00:48:28"/>
    <x v="17"/>
    <x v="13"/>
    <n v="10"/>
    <n v="45"/>
    <n v="450"/>
    <n v="25"/>
    <n v="250"/>
    <n v="20"/>
    <n v="200"/>
    <x v="6"/>
    <x v="5"/>
    <x v="0"/>
  </r>
  <r>
    <d v="2015-06-23T19:23:24"/>
    <x v="17"/>
    <x v="13"/>
    <n v="360"/>
    <n v="45"/>
    <n v="16200"/>
    <n v="25"/>
    <n v="9000"/>
    <n v="20"/>
    <n v="7200"/>
    <x v="0"/>
    <x v="0"/>
    <x v="0"/>
  </r>
  <r>
    <d v="2015-06-15T05:20:48"/>
    <x v="17"/>
    <x v="13"/>
    <n v="80"/>
    <n v="45"/>
    <n v="3600"/>
    <n v="25"/>
    <n v="2000"/>
    <n v="20"/>
    <n v="1600"/>
    <x v="6"/>
    <x v="5"/>
    <x v="0"/>
  </r>
  <r>
    <d v="2015-04-20T01:53:53"/>
    <x v="17"/>
    <x v="13"/>
    <n v="90"/>
    <n v="45"/>
    <n v="4050"/>
    <n v="25"/>
    <n v="2250"/>
    <n v="20"/>
    <n v="1800"/>
    <x v="0"/>
    <x v="0"/>
    <x v="0"/>
  </r>
  <r>
    <d v="2015-02-27T00:44:46"/>
    <x v="17"/>
    <x v="13"/>
    <n v="100"/>
    <n v="45"/>
    <n v="4500"/>
    <n v="25"/>
    <n v="2500"/>
    <n v="20"/>
    <n v="2000"/>
    <x v="6"/>
    <x v="5"/>
    <x v="0"/>
  </r>
  <r>
    <d v="2015-02-27T00:44:46"/>
    <x v="17"/>
    <x v="13"/>
    <n v="20"/>
    <n v="45"/>
    <n v="900"/>
    <n v="25"/>
    <n v="500"/>
    <n v="20"/>
    <n v="400"/>
    <x v="6"/>
    <x v="5"/>
    <x v="0"/>
  </r>
  <r>
    <d v="2015-02-07T04:34:56"/>
    <x v="17"/>
    <x v="13"/>
    <n v="123"/>
    <n v="45"/>
    <n v="5535"/>
    <n v="25"/>
    <n v="3075"/>
    <n v="20"/>
    <n v="2460"/>
    <x v="12"/>
    <x v="5"/>
    <x v="0"/>
  </r>
  <r>
    <d v="2015-02-07T04:34:56"/>
    <x v="17"/>
    <x v="13"/>
    <n v="120"/>
    <n v="45"/>
    <n v="5400"/>
    <n v="25"/>
    <n v="3000"/>
    <n v="20"/>
    <n v="2400"/>
    <x v="6"/>
    <x v="5"/>
    <x v="0"/>
  </r>
  <r>
    <d v="2015-05-07T13:23:33"/>
    <x v="16"/>
    <x v="14"/>
    <n v="840"/>
    <n v="37"/>
    <n v="31080"/>
    <n v="25"/>
    <n v="21000"/>
    <n v="12"/>
    <n v="10080"/>
    <x v="9"/>
    <x v="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7125D7-8E0C-43B7-B520-BB73F3F7171D}" name="PivotTable7" cacheId="2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P4:T31" firstHeaderRow="0" firstDataRow="1" firstDataCol="1" rowPageCount="1" colPageCount="1"/>
  <pivotFields count="13">
    <pivotField numFmtId="14" showAll="0"/>
    <pivotField showAll="0">
      <items count="19">
        <item sd="0" x="10"/>
        <item sd="0" x="2"/>
        <item sd="0" x="17"/>
        <item sd="0" x="3"/>
        <item sd="0" x="0"/>
        <item sd="0" x="16"/>
        <item sd="0" x="13"/>
        <item sd="0" x="5"/>
        <item sd="0" x="15"/>
        <item sd="0" x="4"/>
        <item sd="0" x="9"/>
        <item sd="0" x="8"/>
        <item sd="0" x="11"/>
        <item sd="0" x="7"/>
        <item sd="0" x="6"/>
        <item sd="0" x="14"/>
        <item sd="0" x="12"/>
        <item sd="0" x="1"/>
        <item t="default"/>
      </items>
    </pivotField>
    <pivotField showAll="0">
      <items count="16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3"/>
        <item sd="0" x="12"/>
        <item sd="0" x="14"/>
        <item t="default"/>
      </items>
    </pivotField>
    <pivotField dataField="1" showAll="0"/>
    <pivotField dataField="1" showAll="0"/>
    <pivotField dataField="1" numFmtId="169" showAll="0"/>
    <pivotField showAll="0"/>
    <pivotField numFmtId="169" showAll="0"/>
    <pivotField showAll="0"/>
    <pivotField dataField="1" numFmtId="169" showAll="0"/>
    <pivotField axis="axisPage" showAll="0">
      <items count="17">
        <item x="6"/>
        <item sd="0" x="15"/>
        <item sd="0" x="5"/>
        <item sd="0" x="13"/>
        <item sd="0" x="9"/>
        <item sd="0" x="3"/>
        <item sd="0" x="10"/>
        <item sd="0" x="8"/>
        <item sd="0" x="11"/>
        <item sd="0" x="7"/>
        <item sd="0" x="2"/>
        <item sd="0" x="1"/>
        <item sd="0" x="0"/>
        <item sd="0" x="4"/>
        <item x="14"/>
        <item x="12"/>
        <item t="default"/>
      </items>
    </pivotField>
    <pivotField axis="axisRow" showAll="0">
      <items count="13">
        <item sd="0" x="8"/>
        <item sd="0" x="4"/>
        <item sd="0" x="2"/>
        <item sd="0" x="11"/>
        <item sd="0" x="6"/>
        <item x="1"/>
        <item x="5"/>
        <item x="9"/>
        <item x="0"/>
        <item x="3"/>
        <item x="7"/>
        <item x="10"/>
        <item t="default"/>
      </items>
    </pivotField>
    <pivotField axis="axisRow" showAll="0">
      <items count="5">
        <item x="3"/>
        <item x="0"/>
        <item x="1"/>
        <item x="2"/>
        <item t="default"/>
      </items>
    </pivotField>
  </pivotFields>
  <rowFields count="2">
    <field x="11"/>
    <field x="12"/>
  </rowFields>
  <rowItems count="27">
    <i>
      <x/>
    </i>
    <i>
      <x v="1"/>
    </i>
    <i>
      <x v="2"/>
    </i>
    <i>
      <x v="3"/>
    </i>
    <i>
      <x v="4"/>
    </i>
    <i>
      <x v="5"/>
    </i>
    <i r="1">
      <x v="1"/>
    </i>
    <i r="1">
      <x v="2"/>
    </i>
    <i r="1">
      <x v="3"/>
    </i>
    <i>
      <x v="6"/>
    </i>
    <i r="1">
      <x v="1"/>
    </i>
    <i r="1">
      <x v="2"/>
    </i>
    <i>
      <x v="7"/>
    </i>
    <i r="1">
      <x/>
    </i>
    <i>
      <x v="8"/>
    </i>
    <i r="1">
      <x v="1"/>
    </i>
    <i r="1">
      <x v="2"/>
    </i>
    <i>
      <x v="9"/>
    </i>
    <i r="1">
      <x v="1"/>
    </i>
    <i r="1">
      <x v="2"/>
    </i>
    <i r="1">
      <x v="3"/>
    </i>
    <i>
      <x v="10"/>
    </i>
    <i r="1">
      <x v="1"/>
    </i>
    <i r="1">
      <x v="2"/>
    </i>
    <i>
      <x v="11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0" hier="-1"/>
  </pageFields>
  <dataFields count="4">
    <dataField name="Sum of Unit Sales Price" fld="4" baseField="11" baseItem="0"/>
    <dataField name="Sum of Total Profit" fld="9" baseField="11" baseItem="0"/>
    <dataField name="Sum of Total Sales" fld="5" baseField="11" baseItem="0"/>
    <dataField name="Sum of Quantity Sold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D6089C-DBB2-43EE-8DDD-F6DE03DC83D5}" name="PivotTable5" cacheId="2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V4:Y9" firstHeaderRow="0" firstDataRow="1" firstDataCol="1"/>
  <pivotFields count="13">
    <pivotField numFmtId="14" showAll="0"/>
    <pivotField showAll="0"/>
    <pivotField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x="14"/>
        <item t="default"/>
      </items>
    </pivotField>
    <pivotField dataField="1" showAll="0"/>
    <pivotField showAll="0"/>
    <pivotField dataField="1" numFmtId="169" showAll="0"/>
    <pivotField showAll="0"/>
    <pivotField numFmtId="169" showAll="0"/>
    <pivotField showAll="0"/>
    <pivotField dataField="1" numFmtId="169"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</pivotFields>
  <rowFields count="1">
    <field x="1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Quantity Sold" fld="3" baseField="0" baseItem="0"/>
    <dataField name="Sum of Total Sales" fld="5" baseField="0" baseItem="0"/>
    <dataField name="Sum of Total Profit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3000000}" name="PivotTable40" cacheId="0" applyNumberFormats="0" applyBorderFormats="0" applyFontFormats="0" applyPatternFormats="0" applyAlignmentFormats="0" applyWidthHeightFormats="1" dataCaption="Values" updatedVersion="6" minRefreshableVersion="3" useAutoFormatting="1" rowGrandTotals="0" itemPrintTitles="1" createdVersion="6" indent="0" outline="1" outlineData="1" multipleFieldFilters="0">
  <location ref="A727:B738" firstHeaderRow="1" firstDataRow="1" firstDataCol="1"/>
  <pivotFields count="13">
    <pivotField numFmtId="14" showAll="0"/>
    <pivotField showAll="0"/>
    <pivotField showAll="0"/>
    <pivotField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dataField="1" showAll="0"/>
    <pivotField axis="axisRow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showAll="0"/>
  </pivotFields>
  <rowFields count="1">
    <field x="1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Items count="1">
    <i/>
  </colItems>
  <dataFields count="1">
    <dataField name="Customer ID" fld="10" subtotal="count" baseField="1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A000000}" name="PivotTable4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816:I832" firstHeaderRow="1" firstDataRow="2" firstDataCol="1"/>
  <pivotFields count="13">
    <pivotField numFmtId="14" showAll="0"/>
    <pivotField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showAll="0"/>
    <pivotField numFmtId="44" showAll="0"/>
    <pivotField numFmtId="164" showAll="0"/>
    <pivotField numFmtId="44" showAll="0"/>
    <pivotField numFmtId="164" showAll="0"/>
    <pivotField numFmtId="164" showAll="0"/>
    <pivotField dataField="1" numFmtId="44" showAll="0"/>
    <pivotField showAll="0"/>
    <pivotField showAll="0"/>
    <pivotField axis="axisCol" showAll="0">
      <items count="5">
        <item x="2"/>
        <item x="0"/>
        <item x="1"/>
        <item x="3"/>
        <item t="default"/>
      </items>
    </pivotField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12"/>
  </colFields>
  <colItems count="5">
    <i>
      <x/>
    </i>
    <i>
      <x v="1"/>
    </i>
    <i>
      <x v="2"/>
    </i>
    <i>
      <x v="3"/>
    </i>
    <i t="grand">
      <x/>
    </i>
  </colItems>
  <dataFields count="1">
    <dataField name="Sum of Total Profit" fld="9" baseField="0" baseItem="0" numFmtId="164"/>
  </dataFields>
  <formats count="2">
    <format dxfId="20">
      <pivotArea outline="0" collapsedLevelsAreSubtotals="1" fieldPosition="0"/>
    </format>
    <format dxfId="1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D000000}" name="PivotTable50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760:L775" firstHeaderRow="0" firstDataRow="1" firstDataCol="1"/>
  <pivotFields count="13">
    <pivotField numFmtId="14" showAll="0"/>
    <pivotField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dataField="1" showAll="0"/>
    <pivotField dataField="1" numFmtId="44" showAll="0"/>
    <pivotField dataField="1" numFmtId="164" showAll="0"/>
    <pivotField dataField="1" numFmtId="44" showAll="0"/>
    <pivotField dataField="1" numFmtId="164" showAll="0"/>
    <pivotField dataField="1" numFmtId="164" showAll="0"/>
    <pivotField dataField="1" numFmtId="44" showAll="0"/>
    <pivotField showAll="0"/>
    <pivotField showAll="0"/>
    <pivotField showAll="0"/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Average of Quantity Sold" fld="3" subtotal="average" baseField="2" baseItem="0" numFmtId="43"/>
    <dataField name="Average of Unit Sales Price" fld="4" subtotal="average" baseField="2" baseItem="0" numFmtId="164"/>
    <dataField name="Average of Unit Cost" fld="6" subtotal="average" baseField="2" baseItem="0" numFmtId="164"/>
    <dataField name="Sum of Unit Profit" fld="8" baseField="0" baseItem="0" numFmtId="164"/>
    <dataField name="Average of Quantity Sold2" fld="3" subtotal="average" baseField="2" baseItem="0" numFmtId="43"/>
    <dataField name="Average of Total Cost" fld="7" subtotal="average" baseField="2" baseItem="0" numFmtId="164"/>
    <dataField name="Average of Total Sales Revenue" fld="5" subtotal="average" baseField="2" baseItem="0" numFmtId="164"/>
    <dataField name="Average of Total Profit" fld="9" subtotal="average" baseField="2" baseItem="0" numFmtId="164"/>
  </dataFields>
  <formats count="17">
    <format dxfId="37">
      <pivotArea field="2" type="button" dataOnly="0" labelOnly="1" outline="0" axis="axisRow" fieldPosition="0"/>
    </format>
    <format dxfId="3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35">
      <pivotArea field="2" type="button" dataOnly="0" labelOnly="1" outline="0" axis="axisRow" fieldPosition="0"/>
    </format>
    <format dxfId="34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33">
      <pivotArea field="2" type="button" dataOnly="0" labelOnly="1" outline="0" axis="axisRow" fieldPosition="0"/>
    </format>
    <format dxfId="32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3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0">
      <pivotArea outline="0" collapsedLevelsAreSubtotals="1" fieldPosition="0">
        <references count="1">
          <reference field="4294967294" count="3" selected="0">
            <x v="1"/>
            <x v="2"/>
            <x v="4"/>
          </reference>
        </references>
      </pivotArea>
    </format>
    <format dxfId="29">
      <pivotArea outline="0" collapsedLevelsAreSubtotals="1" fieldPosition="0">
        <references count="1">
          <reference field="4294967294" count="3" selected="0">
            <x v="5"/>
            <x v="6"/>
            <x v="7"/>
          </reference>
        </references>
      </pivotArea>
    </format>
    <format dxfId="28">
      <pivotArea type="all" dataOnly="0" outline="0" fieldPosition="0"/>
    </format>
    <format dxfId="27">
      <pivotArea outline="0" collapsedLevelsAreSubtotals="1" fieldPosition="0"/>
    </format>
    <format dxfId="26">
      <pivotArea field="2" type="button" dataOnly="0" labelOnly="1" outline="0" axis="axisRow" fieldPosition="0"/>
    </format>
    <format dxfId="25">
      <pivotArea dataOnly="0" labelOnly="1" fieldPosition="0">
        <references count="1">
          <reference field="2" count="0"/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2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1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E000000}" name="PivotTable5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780:L795" firstHeaderRow="0" firstDataRow="1" firstDataCol="1"/>
  <pivotFields count="13">
    <pivotField numFmtId="14" showAll="0"/>
    <pivotField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dataField="1" showAll="0"/>
    <pivotField dataField="1" numFmtId="44" showAll="0"/>
    <pivotField dataField="1" numFmtId="164" showAll="0"/>
    <pivotField dataField="1" numFmtId="44" showAll="0"/>
    <pivotField dataField="1" numFmtId="164" showAll="0"/>
    <pivotField dataField="1" numFmtId="164" showAll="0"/>
    <pivotField dataField="1" numFmtId="44" showAll="0"/>
    <pivotField showAll="0"/>
    <pivotField showAll="0"/>
    <pivotField showAll="0"/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um of Quantity Sold" fld="3" baseField="0" baseItem="0" numFmtId="165"/>
    <dataField name="Sum of Unit Sales Price" fld="4" baseField="0" baseItem="0" numFmtId="164"/>
    <dataField name="Sum of Unit Cost" fld="6" baseField="0" baseItem="0" numFmtId="164"/>
    <dataField name="Sum of Unit Profit" fld="8" baseField="0" baseItem="0" numFmtId="164"/>
    <dataField name="Sum of Quantity Sold2" fld="3" baseField="0" baseItem="0" numFmtId="165"/>
    <dataField name="Sum of Total Cost" fld="7" baseField="0" baseItem="0" numFmtId="164"/>
    <dataField name="Sum of Total Sales Revenue" fld="5" baseField="0" baseItem="0" numFmtId="164"/>
    <dataField name="Sum of Total Profit" fld="9" baseField="0" baseItem="0" numFmtId="164"/>
  </dataFields>
  <formats count="16">
    <format dxfId="53">
      <pivotArea field="2" type="button" dataOnly="0" labelOnly="1" outline="0" axis="axisRow" fieldPosition="0"/>
    </format>
    <format dxfId="52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51">
      <pivotArea field="2" type="button" dataOnly="0" labelOnly="1" outline="0" axis="axisRow" fieldPosition="0"/>
    </format>
    <format dxfId="50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49">
      <pivotArea field="2" type="button" dataOnly="0" labelOnly="1" outline="0" axis="axisRow" fieldPosition="0"/>
    </format>
    <format dxfId="48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4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6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45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44">
      <pivotArea outline="0" collapsedLevelsAreSubtotals="1" fieldPosition="0">
        <references count="1">
          <reference field="4294967294" count="3" selected="0">
            <x v="5"/>
            <x v="6"/>
            <x v="7"/>
          </reference>
        </references>
      </pivotArea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field="2" type="button" dataOnly="0" labelOnly="1" outline="0" axis="axisRow" fieldPosition="0"/>
    </format>
    <format dxfId="40">
      <pivotArea dataOnly="0" labelOnly="1" fieldPosition="0">
        <references count="1">
          <reference field="2" count="0"/>
        </references>
      </pivotArea>
    </format>
    <format dxfId="39">
      <pivotArea dataOnly="0" labelOnly="1" grandRow="1" outline="0" fieldPosition="0"/>
    </format>
    <format dxfId="38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PivotTable39" cacheId="0" applyNumberFormats="0" applyBorderFormats="0" applyFontFormats="0" applyPatternFormats="0" applyAlignmentFormats="0" applyWidthHeightFormats="1" dataCaption="Values" updatedVersion="6" minRefreshableVersion="3" useAutoFormatting="1" rowGrandTotals="0" itemPrintTitles="1" createdVersion="6" indent="0" outline="1" outlineData="1" multipleFieldFilters="0">
  <location ref="A743:B754" firstHeaderRow="1" firstDataRow="1" firstDataCol="1"/>
  <pivotFields count="13">
    <pivotField numFmtId="14" showAll="0"/>
    <pivotField showAll="0"/>
    <pivotField showAll="0"/>
    <pivotField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dataField="1" showAll="0"/>
    <pivotField axis="axisRow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showAll="0"/>
  </pivotFields>
  <rowFields count="1">
    <field x="1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Items count="1">
    <i/>
  </colItems>
  <dataFields count="1">
    <dataField name="Customer ID" fld="10" subtotal="count" baseField="1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9000000}" name="PivotTable46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797:I813" firstHeaderRow="1" firstDataRow="2" firstDataCol="1"/>
  <pivotFields count="13">
    <pivotField numFmtId="14" showAll="0"/>
    <pivotField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dataField="1"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showAll="0"/>
    <pivotField showAll="0"/>
    <pivotField axis="axisCol" showAll="0">
      <items count="5">
        <item x="2"/>
        <item x="0"/>
        <item x="1"/>
        <item x="3"/>
        <item t="default"/>
      </items>
    </pivotField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12"/>
  </colFields>
  <colItems count="5">
    <i>
      <x/>
    </i>
    <i>
      <x v="1"/>
    </i>
    <i>
      <x v="2"/>
    </i>
    <i>
      <x v="3"/>
    </i>
    <i t="grand">
      <x/>
    </i>
  </colItems>
  <dataFields count="1">
    <dataField name="Sum of Quantity Sold" fld="3" baseField="0" baseItem="0"/>
  </dataFields>
  <formats count="33">
    <format dxfId="86">
      <pivotArea outline="0" collapsedLevelsAreSubtotals="1" fieldPosition="0"/>
    </format>
    <format dxfId="85">
      <pivotArea dataOnly="0" labelOnly="1" fieldPosition="0">
        <references count="1">
          <reference field="2" count="0"/>
        </references>
      </pivotArea>
    </format>
    <format dxfId="84">
      <pivotArea dataOnly="0" labelOnly="1" grandRow="1" outline="0" fieldPosition="0"/>
    </format>
    <format dxfId="83">
      <pivotArea dataOnly="0" labelOnly="1" fieldPosition="0">
        <references count="1">
          <reference field="12" count="0"/>
        </references>
      </pivotArea>
    </format>
    <format dxfId="82">
      <pivotArea dataOnly="0" labelOnly="1" grandCol="1" outline="0" fieldPosition="0"/>
    </format>
    <format dxfId="81">
      <pivotArea dataOnly="0" labelOnly="1" fieldPosition="0">
        <references count="1">
          <reference field="12" count="0"/>
        </references>
      </pivotArea>
    </format>
    <format dxfId="80">
      <pivotArea dataOnly="0" labelOnly="1" grandCol="1" outline="0" fieldPosition="0"/>
    </format>
    <format dxfId="79">
      <pivotArea dataOnly="0" labelOnly="1" fieldPosition="0">
        <references count="1">
          <reference field="12" count="0"/>
        </references>
      </pivotArea>
    </format>
    <format dxfId="78">
      <pivotArea dataOnly="0" labelOnly="1" grandCol="1" outline="0" fieldPosition="0"/>
    </format>
    <format dxfId="77">
      <pivotArea field="2" type="button" dataOnly="0" labelOnly="1" outline="0" axis="axisRow" fieldPosition="0"/>
    </format>
    <format dxfId="76">
      <pivotArea field="1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5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0"/>
          </reference>
        </references>
      </pivotArea>
    </format>
    <format dxfId="74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1"/>
          </reference>
        </references>
      </pivotArea>
    </format>
    <format dxfId="73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2"/>
          </reference>
        </references>
      </pivotArea>
    </format>
    <format dxfId="72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3"/>
          </reference>
        </references>
      </pivotArea>
    </format>
    <format dxfId="71">
      <pivotArea field="2" type="button" dataOnly="0" labelOnly="1" outline="0" axis="axisRow" fieldPosition="0"/>
    </format>
    <format dxfId="70">
      <pivotArea field="1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69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0"/>
          </reference>
        </references>
      </pivotArea>
    </format>
    <format dxfId="68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1"/>
          </reference>
        </references>
      </pivotArea>
    </format>
    <format dxfId="67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2"/>
          </reference>
        </references>
      </pivotArea>
    </format>
    <format dxfId="66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3"/>
          </reference>
        </references>
      </pivotArea>
    </format>
    <format dxfId="65">
      <pivotArea field="2" type="button" dataOnly="0" labelOnly="1" outline="0" axis="axisRow" fieldPosition="0"/>
    </format>
    <format dxfId="64">
      <pivotArea field="1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63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0"/>
          </reference>
        </references>
      </pivotArea>
    </format>
    <format dxfId="62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1"/>
          </reference>
        </references>
      </pivotArea>
    </format>
    <format dxfId="61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2"/>
          </reference>
        </references>
      </pivotArea>
    </format>
    <format dxfId="60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3"/>
          </reference>
        </references>
      </pivotArea>
    </format>
    <format dxfId="59">
      <pivotArea field="2" type="button" dataOnly="0" labelOnly="1" outline="0" axis="axisRow" fieldPosition="0"/>
    </format>
    <format dxfId="58">
      <pivotArea field="1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57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0"/>
          </reference>
        </references>
      </pivotArea>
    </format>
    <format dxfId="56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1"/>
          </reference>
        </references>
      </pivotArea>
    </format>
    <format dxfId="55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2"/>
          </reference>
        </references>
      </pivotArea>
    </format>
    <format dxfId="54">
      <pivotArea dataOnly="0" labelOnly="1" outline="0" fieldPosition="0">
        <references count="2">
          <reference field="4294967294" count="1">
            <x v="0"/>
          </reference>
          <reference field="12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7000000}" name="PivotTable4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867:P883" firstHeaderRow="1" firstDataRow="2" firstDataCol="1"/>
  <pivotFields count="13">
    <pivotField numFmtId="14" showAll="0"/>
    <pivotField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dataField="1"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showAll="0"/>
    <pivotField axis="axisCol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showAll="0"/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11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 of Quantity Sold" fld="3" baseField="0" baseItem="0" numFmtId="165"/>
  </dataFields>
  <formats count="4">
    <format dxfId="90">
      <pivotArea outline="0" collapsedLevelsAreSubtotals="1" fieldPosition="0"/>
    </format>
    <format dxfId="89">
      <pivotArea dataOnly="0" labelOnly="1" fieldPosition="0">
        <references count="1">
          <reference field="2" count="0"/>
        </references>
      </pivotArea>
    </format>
    <format dxfId="88">
      <pivotArea dataOnly="0" labelOnly="1" grandRow="1" outline="0" fieldPosition="0"/>
    </format>
    <format dxfId="8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4000000}" name="PivotTable4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727:L739" firstHeaderRow="0" firstDataRow="1" firstDataCol="1"/>
  <pivotFields count="13">
    <pivotField numFmtId="14" showAll="0"/>
    <pivotField showAll="0"/>
    <pivotField showAll="0"/>
    <pivotField dataField="1" showAll="0"/>
    <pivotField dataField="1" numFmtId="44" showAll="0"/>
    <pivotField dataField="1" numFmtId="164" showAll="0"/>
    <pivotField numFmtId="44" showAll="0"/>
    <pivotField dataField="1" numFmtId="164" showAll="0"/>
    <pivotField dataField="1" numFmtId="164" showAll="0"/>
    <pivotField dataField="1" numFmtId="44" showAll="0"/>
    <pivotField showAll="0"/>
    <pivotField axis="axisRow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showAll="0"/>
  </pivotFields>
  <rowFields count="1">
    <field x="1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Count of Quantity Sold" fld="3" subtotal="count" baseField="11" baseItem="7"/>
    <dataField name="Average of Quantity Sold2" fld="3" subtotal="average" baseField="11" baseItem="7" numFmtId="44"/>
    <dataField name="Average of Unit Sales Price" fld="4" subtotal="average" baseField="11" baseItem="7" numFmtId="44"/>
    <dataField name="Average of Unit Profit" fld="8" subtotal="average" baseField="11" baseItem="7" numFmtId="44"/>
    <dataField name="Sum of Quantity Sold" fld="3" baseField="0" baseItem="0" numFmtId="165"/>
    <dataField name="Sum of Total Cost" fld="7" baseField="0" baseItem="0" numFmtId="164"/>
    <dataField name="Sum of Total Sales Revenue" fld="5" baseField="0" baseItem="0" numFmtId="164"/>
    <dataField name="Sum of Total Profit" fld="9" baseField="0" baseItem="0" numFmtId="164"/>
  </dataFields>
  <formats count="15">
    <format dxfId="105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04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103">
      <pivotArea outline="0" collapsedLevelsAreSubtotals="1" fieldPosition="0">
        <references count="1">
          <reference field="4294967294" count="3" selected="0">
            <x v="5"/>
            <x v="6"/>
            <x v="7"/>
          </reference>
        </references>
      </pivotArea>
    </format>
    <format dxfId="102">
      <pivotArea field="11" type="button" dataOnly="0" labelOnly="1" outline="0" axis="axisRow" fieldPosition="0"/>
    </format>
    <format dxfId="101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00">
      <pivotArea field="11" type="button" dataOnly="0" labelOnly="1" outline="0" axis="axisRow" fieldPosition="0"/>
    </format>
    <format dxfId="99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98">
      <pivotArea field="11" type="button" dataOnly="0" labelOnly="1" outline="0" axis="axisRow" fieldPosition="0"/>
    </format>
    <format dxfId="97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96">
      <pivotArea type="all" dataOnly="0" outline="0" fieldPosition="0"/>
    </format>
    <format dxfId="95">
      <pivotArea outline="0" collapsedLevelsAreSubtotals="1" fieldPosition="0"/>
    </format>
    <format dxfId="94">
      <pivotArea field="11" type="button" dataOnly="0" labelOnly="1" outline="0" axis="axisRow" fieldPosition="0"/>
    </format>
    <format dxfId="93">
      <pivotArea dataOnly="0" labelOnly="1" fieldPosition="0">
        <references count="1">
          <reference field="11" count="0"/>
        </references>
      </pivotArea>
    </format>
    <format dxfId="92">
      <pivotArea dataOnly="0" labelOnly="1" grandRow="1" outline="0" fieldPosition="0"/>
    </format>
    <format dxfId="91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F000000}" name="PivotTable5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743:L755" firstHeaderRow="0" firstDataRow="1" firstDataCol="1"/>
  <pivotFields count="13">
    <pivotField numFmtId="14" showAll="0"/>
    <pivotField showAll="0"/>
    <pivotField showAll="0"/>
    <pivotField dataField="1" showAll="0"/>
    <pivotField dataField="1" numFmtId="44" showAll="0"/>
    <pivotField dataField="1" numFmtId="164" showAll="0"/>
    <pivotField dataField="1" numFmtId="44" showAll="0"/>
    <pivotField dataField="1" numFmtId="164" showAll="0"/>
    <pivotField dataField="1" numFmtId="164" showAll="0"/>
    <pivotField dataField="1" numFmtId="44" showAll="0"/>
    <pivotField showAll="0"/>
    <pivotField axis="axisRow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showAll="0"/>
  </pivotFields>
  <rowFields count="1">
    <field x="1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um of Quantity Sold" fld="3" baseField="0" baseItem="0" numFmtId="165"/>
    <dataField name="Sum of Unit Cost" fld="6" baseField="0" baseItem="0" numFmtId="164"/>
    <dataField name="Sum of Unit Sales Price" fld="4" baseField="0" baseItem="0" numFmtId="164"/>
    <dataField name="Sum of Unit Profit" fld="8" baseField="0" baseItem="0" numFmtId="164"/>
    <dataField name="Sum of Quantity Sold2" fld="3" baseField="0" baseItem="0" numFmtId="165"/>
    <dataField name="Sum of Total Cost" fld="7" baseField="0" baseItem="0" numFmtId="164"/>
    <dataField name="Sum of Total Sales Revenue" fld="5" baseField="0" baseItem="0" numFmtId="164"/>
    <dataField name="Sum of Total Profit" fld="9" baseField="0" baseItem="0" numFmtId="164"/>
  </dataFields>
  <formats count="17">
    <format dxfId="12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21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20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18">
      <pivotArea outline="0" collapsedLevelsAreSubtotals="1" fieldPosition="0">
        <references count="1">
          <reference field="4294967294" count="3" selected="0">
            <x v="5"/>
            <x v="6"/>
            <x v="7"/>
          </reference>
        </references>
      </pivotArea>
    </format>
    <format dxfId="117">
      <pivotArea field="11" type="button" dataOnly="0" labelOnly="1" outline="0" axis="axisRow" fieldPosition="0"/>
    </format>
    <format dxfId="11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15">
      <pivotArea field="11" type="button" dataOnly="0" labelOnly="1" outline="0" axis="axisRow" fieldPosition="0"/>
    </format>
    <format dxfId="114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13">
      <pivotArea field="11" type="button" dataOnly="0" labelOnly="1" outline="0" axis="axisRow" fieldPosition="0"/>
    </format>
    <format dxfId="112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11">
      <pivotArea type="all" dataOnly="0" outline="0" fieldPosition="0"/>
    </format>
    <format dxfId="110">
      <pivotArea outline="0" collapsedLevelsAreSubtotals="1" fieldPosition="0"/>
    </format>
    <format dxfId="109">
      <pivotArea field="11" type="button" dataOnly="0" labelOnly="1" outline="0" axis="axisRow" fieldPosition="0"/>
    </format>
    <format dxfId="108">
      <pivotArea dataOnly="0" labelOnly="1" fieldPosition="0">
        <references count="1">
          <reference field="11" count="0"/>
        </references>
      </pivotArea>
    </format>
    <format dxfId="107">
      <pivotArea dataOnly="0" labelOnly="1" grandRow="1" outline="0" fieldPosition="0"/>
    </format>
    <format dxfId="10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PivotTable38" cacheId="0" applyNumberFormats="0" applyBorderFormats="0" applyFontFormats="0" applyPatternFormats="0" applyAlignmentFormats="0" applyWidthHeightFormats="1" dataCaption="Values" updatedVersion="6" minRefreshableVersion="3" useAutoFormatting="1" rowGrandTotals="0" itemPrintTitles="1" createdVersion="6" indent="0" outline="1" outlineData="1" multipleFieldFilters="0">
  <location ref="A761:B775" firstHeaderRow="1" firstDataRow="1" firstDataCol="1"/>
  <pivotFields count="13">
    <pivotField numFmtId="14" showAll="0"/>
    <pivotField dataField="1"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showAll="0"/>
    <pivotField showAll="0"/>
    <pivotField showAl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rowItems>
  <colItems count="1">
    <i/>
  </colItems>
  <dataFields count="1">
    <dataField name="Product ID" fld="1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B000000}" name="PivotTable48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835:I848" firstHeaderRow="1" firstDataRow="2" firstDataCol="1"/>
  <pivotFields count="13">
    <pivotField numFmtId="14" showAll="0"/>
    <pivotField showAll="0"/>
    <pivotField showAll="0"/>
    <pivotField dataField="1"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showAll="0"/>
    <pivotField axis="axisRow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axis="axisCol" showAll="0">
      <items count="5">
        <item x="2"/>
        <item x="0"/>
        <item x="1"/>
        <item x="3"/>
        <item t="default"/>
      </items>
    </pivotField>
  </pivotFields>
  <rowFields count="1">
    <field x="1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2"/>
  </colFields>
  <colItems count="5">
    <i>
      <x/>
    </i>
    <i>
      <x v="1"/>
    </i>
    <i>
      <x v="2"/>
    </i>
    <i>
      <x v="3"/>
    </i>
    <i t="grand">
      <x/>
    </i>
  </colItems>
  <dataFields count="1">
    <dataField name="Sum of Quantity Sold" fld="3" baseField="0" baseItem="0" numFmtId="165"/>
  </dataFields>
  <formats count="2">
    <format dxfId="124">
      <pivotArea outline="0" collapsedLevelsAreSubtotals="1" fieldPosition="0"/>
    </format>
    <format dxfId="12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6000000}" name="PivotTable4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 rowHeaderCaption="Pivot Table Commands">
  <location ref="D708:L713" firstHeaderRow="0" firstDataRow="1" firstDataCol="1"/>
  <pivotFields count="13">
    <pivotField numFmtId="14" showAll="0"/>
    <pivotField showAll="0"/>
    <pivotField showAll="0"/>
    <pivotField dataField="1" showAll="0"/>
    <pivotField dataField="1" numFmtId="44" showAll="0"/>
    <pivotField dataField="1" numFmtId="164" showAll="0"/>
    <pivotField dataField="1" numFmtId="44" showAll="0"/>
    <pivotField dataField="1" numFmtId="164" showAll="0"/>
    <pivotField dataField="1" numFmtId="164" showAll="0"/>
    <pivotField dataField="1" numFmtId="44" showAll="0"/>
    <pivotField showAll="0"/>
    <pivotField showAll="0"/>
    <pivotField axis="axisRow" showAll="0">
      <items count="5">
        <item x="2"/>
        <item x="0"/>
        <item x="1"/>
        <item x="3"/>
        <item t="default"/>
      </items>
    </pivotField>
  </pivotFields>
  <rowFields count="1">
    <field x="1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Count of Quantity Sold" fld="3" subtotal="count" baseField="12" baseItem="0" numFmtId="1"/>
    <dataField name="Average of Unit Sales Price" fld="4" subtotal="average" baseField="12" baseItem="0" numFmtId="44"/>
    <dataField name="Average of Unit Cost" fld="6" subtotal="average" baseField="12" baseItem="0" numFmtId="44"/>
    <dataField name="Average of Unit Profit" fld="8" subtotal="average" baseField="12" baseItem="0" numFmtId="44"/>
    <dataField name="Sum of Quantity Sold" fld="3" baseField="0" baseItem="0" numFmtId="165"/>
    <dataField name="Average of Total Cost" fld="7" subtotal="average" baseField="12" baseItem="2" numFmtId="44"/>
    <dataField name="Average of Total Sales Revenue" fld="5" subtotal="average" baseField="12" baseItem="0" numFmtId="44"/>
    <dataField name="Average of Total Profit" fld="9" subtotal="average" baseField="12" baseItem="2" numFmtId="44"/>
  </dataFields>
  <formats count="28">
    <format dxfId="152">
      <pivotArea outline="0" collapsedLevelsAreSubtotals="1" fieldPosition="0"/>
    </format>
    <format dxfId="151">
      <pivotArea dataOnly="0" labelOnly="1" outline="0" fieldPosition="0">
        <references count="1">
          <reference field="4294967294" count="6">
            <x v="0"/>
            <x v="1"/>
            <x v="2"/>
            <x v="3"/>
            <x v="5"/>
            <x v="7"/>
          </reference>
        </references>
      </pivotArea>
    </format>
    <format dxfId="150">
      <pivotArea field="12" type="button" dataOnly="0" labelOnly="1" outline="0" axis="axisRow" fieldPosition="0"/>
    </format>
    <format dxfId="149">
      <pivotArea dataOnly="0" labelOnly="1" outline="0" fieldPosition="0">
        <references count="1">
          <reference field="4294967294" count="6">
            <x v="0"/>
            <x v="1"/>
            <x v="2"/>
            <x v="3"/>
            <x v="5"/>
            <x v="7"/>
          </reference>
        </references>
      </pivotArea>
    </format>
    <format dxfId="148">
      <pivotArea field="12" type="button" dataOnly="0" labelOnly="1" outline="0" axis="axisRow" fieldPosition="0"/>
    </format>
    <format dxfId="147">
      <pivotArea dataOnly="0" labelOnly="1" outline="0" fieldPosition="0">
        <references count="1">
          <reference field="4294967294" count="6">
            <x v="0"/>
            <x v="1"/>
            <x v="2"/>
            <x v="3"/>
            <x v="5"/>
            <x v="7"/>
          </reference>
        </references>
      </pivotArea>
    </format>
    <format dxfId="146">
      <pivotArea field="12" type="button" dataOnly="0" labelOnly="1" outline="0" axis="axisRow" fieldPosition="0"/>
    </format>
    <format dxfId="145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7"/>
          </reference>
        </references>
      </pivotArea>
    </format>
    <format dxfId="144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43">
      <pivotArea field="12" type="button" dataOnly="0" labelOnly="1" outline="0" axis="axisRow" fieldPosition="0"/>
    </format>
    <format dxfId="142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7"/>
          </reference>
        </references>
      </pivotArea>
    </format>
    <format dxfId="1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40">
      <pivotArea type="all" dataOnly="0" outline="0" fieldPosition="0"/>
    </format>
    <format dxfId="139">
      <pivotArea outline="0" collapsedLevelsAreSubtotals="1" fieldPosition="0"/>
    </format>
    <format dxfId="138">
      <pivotArea field="12" type="button" dataOnly="0" labelOnly="1" outline="0" axis="axisRow" fieldPosition="0"/>
    </format>
    <format dxfId="137">
      <pivotArea dataOnly="0" labelOnly="1" fieldPosition="0">
        <references count="1">
          <reference field="12" count="0"/>
        </references>
      </pivotArea>
    </format>
    <format dxfId="136">
      <pivotArea dataOnly="0" labelOnly="1" grandRow="1" outline="0" fieldPosition="0"/>
    </format>
    <format dxfId="135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7"/>
          </reference>
        </references>
      </pivotArea>
    </format>
    <format dxfId="134">
      <pivotArea outline="0" collapsedLevelsAreSubtotals="1" fieldPosition="0">
        <references count="1">
          <reference field="4294967294" count="2" selected="0">
            <x v="5"/>
            <x v="7"/>
          </reference>
        </references>
      </pivotArea>
    </format>
    <format dxfId="133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32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131">
      <pivotArea outline="0" collapsedLevelsAreSubtotals="1" fieldPosition="0">
        <references count="1">
          <reference field="4294967294" count="1" selected="0">
            <x v="6"/>
          </reference>
        </references>
      </pivotArea>
    </format>
    <format dxfId="130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2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2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27">
      <pivotArea field="12" type="button" dataOnly="0" labelOnly="1" outline="0" axis="axisRow" fieldPosition="0"/>
    </format>
    <format dxfId="12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2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5000000}" name="PivotTable4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D717:L722" firstHeaderRow="0" firstDataRow="1" firstDataCol="1"/>
  <pivotFields count="13">
    <pivotField numFmtId="14" showAll="0"/>
    <pivotField showAll="0"/>
    <pivotField showAll="0"/>
    <pivotField dataField="1" showAll="0"/>
    <pivotField dataField="1" numFmtId="44" showAll="0"/>
    <pivotField dataField="1" numFmtId="164" showAll="0"/>
    <pivotField dataField="1" numFmtId="44" showAll="0"/>
    <pivotField dataField="1" numFmtId="164" showAll="0"/>
    <pivotField dataField="1" numFmtId="164" showAll="0"/>
    <pivotField dataField="1" numFmtId="44" showAll="0"/>
    <pivotField showAll="0"/>
    <pivotField showAll="0"/>
    <pivotField axis="axisRow" showAll="0">
      <items count="5">
        <item x="2"/>
        <item x="0"/>
        <item x="1"/>
        <item x="3"/>
        <item t="default"/>
      </items>
    </pivotField>
  </pivotFields>
  <rowFields count="1">
    <field x="1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Count of Quantity Sold" fld="3" subtotal="count" baseField="12" baseItem="1" numFmtId="165"/>
    <dataField name="Sum of Unit Sales Price" fld="4" baseField="0" baseItem="0" numFmtId="164"/>
    <dataField name="Sum of Unit Cost" fld="6" baseField="0" baseItem="0" numFmtId="164"/>
    <dataField name="Sum of Unit Profit" fld="8" baseField="0" baseItem="0" numFmtId="164"/>
    <dataField name="Sum of Quantity Sold2" fld="3" baseField="0" baseItem="0" numFmtId="165"/>
    <dataField name="Sum of Total Cost" fld="7" baseField="0" baseItem="0" numFmtId="44"/>
    <dataField name="Sum of Total Sales Revenue" fld="5" baseField="0" baseItem="0" numFmtId="44"/>
    <dataField name="Sum of Total Profit" fld="9" baseField="0" baseItem="0" numFmtId="44"/>
  </dataFields>
  <formats count="12">
    <format dxfId="16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3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162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61">
      <pivotArea field="12" type="button" dataOnly="0" labelOnly="1" outline="0" axis="axisRow" fieldPosition="0"/>
    </format>
    <format dxfId="160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59">
      <pivotArea field="12" type="button" dataOnly="0" labelOnly="1" outline="0" axis="axisRow" fieldPosition="0"/>
    </format>
    <format dxfId="158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57">
      <pivotArea field="12" type="button" dataOnly="0" labelOnly="1" outline="0" axis="axisRow" fieldPosition="0"/>
    </format>
    <format dxfId="15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55">
      <pivotArea field="12" type="button" dataOnly="0" labelOnly="1" outline="0" axis="axisRow" fieldPosition="0"/>
    </format>
    <format dxfId="154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53">
      <pivotArea outline="0" collapsedLevelsAreSubtotals="1" fieldPosition="0">
        <references count="1">
          <reference field="4294967294" count="3" selected="0">
            <x v="5"/>
            <x v="6"/>
            <x v="7"/>
          </reference>
        </references>
      </pivotArea>
    </format>
  </format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8000000}" name="PivotTable45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885:P901" firstHeaderRow="1" firstDataRow="2" firstDataCol="1"/>
  <pivotFields count="13">
    <pivotField numFmtId="14" showAll="0"/>
    <pivotField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showAll="0"/>
    <pivotField numFmtId="44" showAll="0"/>
    <pivotField numFmtId="164" showAll="0"/>
    <pivotField numFmtId="44" showAll="0"/>
    <pivotField numFmtId="164" showAll="0"/>
    <pivotField numFmtId="164" showAll="0"/>
    <pivotField dataField="1" numFmtId="44" showAll="0"/>
    <pivotField showAll="0"/>
    <pivotField axis="axisCol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showAll="0"/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11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 of Total Profit" fld="9" baseField="0" baseItem="0" numFmtId="164"/>
  </dataFields>
  <formats count="5">
    <format dxfId="169">
      <pivotArea outline="0" collapsedLevelsAreSubtotals="1" fieldPosition="0"/>
    </format>
    <format dxfId="168">
      <pivotArea outline="0" collapsedLevelsAreSubtotals="1" fieldPosition="0"/>
    </format>
    <format dxfId="167">
      <pivotArea field="2" type="button" dataOnly="0" labelOnly="1" outline="0" axis="axisRow" fieldPosition="0"/>
    </format>
    <format dxfId="166">
      <pivotArea dataOnly="0" labelOnly="1" fieldPosition="0">
        <references count="1">
          <reference field="2" count="0"/>
        </references>
      </pivotArea>
    </format>
    <format dxfId="16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C000000}" name="PivotTable49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D851:I864" firstHeaderRow="1" firstDataRow="2" firstDataCol="1"/>
  <pivotFields count="13">
    <pivotField numFmtId="14" showAll="0"/>
    <pivotField showAll="0"/>
    <pivotField showAll="0"/>
    <pivotField showAll="0"/>
    <pivotField numFmtId="44" showAll="0"/>
    <pivotField numFmtId="164" showAll="0"/>
    <pivotField numFmtId="44" showAll="0"/>
    <pivotField numFmtId="164" showAll="0"/>
    <pivotField numFmtId="164" showAll="0"/>
    <pivotField dataField="1" numFmtId="44" showAll="0"/>
    <pivotField showAll="0"/>
    <pivotField axis="axisRow" showAll="0">
      <items count="12">
        <item x="4"/>
        <item x="1"/>
        <item x="3"/>
        <item x="9"/>
        <item x="5"/>
        <item x="6"/>
        <item x="0"/>
        <item x="10"/>
        <item x="7"/>
        <item x="8"/>
        <item x="2"/>
        <item t="default"/>
      </items>
    </pivotField>
    <pivotField axis="axisCol" showAll="0">
      <items count="5">
        <item x="2"/>
        <item x="0"/>
        <item x="1"/>
        <item x="3"/>
        <item t="default"/>
      </items>
    </pivotField>
  </pivotFields>
  <rowFields count="1">
    <field x="1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2"/>
  </colFields>
  <colItems count="5">
    <i>
      <x/>
    </i>
    <i>
      <x v="1"/>
    </i>
    <i>
      <x v="2"/>
    </i>
    <i>
      <x v="3"/>
    </i>
    <i t="grand">
      <x/>
    </i>
  </colItems>
  <dataFields count="1">
    <dataField name="Sum of Total Profit" fld="9" baseField="0" baseItem="0" numFmtId="164"/>
  </dataFields>
  <formats count="7">
    <format dxfId="176">
      <pivotArea outline="0" collapsedLevelsAreSubtotals="1" fieldPosition="0"/>
    </format>
    <format dxfId="175">
      <pivotArea field="11" type="button" dataOnly="0" labelOnly="1" outline="0" axis="axisRow" fieldPosition="0"/>
    </format>
    <format dxfId="174">
      <pivotArea dataOnly="0" labelOnly="1" fieldPosition="0">
        <references count="1">
          <reference field="11" count="0"/>
        </references>
      </pivotArea>
    </format>
    <format dxfId="173">
      <pivotArea dataOnly="0" labelOnly="1" grandRow="1" outline="0" fieldPosition="0"/>
    </format>
    <format dxfId="172">
      <pivotArea dataOnly="0" labelOnly="1" fieldPosition="0">
        <references count="1">
          <reference field="12" count="0"/>
        </references>
      </pivotArea>
    </format>
    <format dxfId="171">
      <pivotArea dataOnly="0" labelOnly="1" grandCol="1" outline="0" fieldPosition="0"/>
    </format>
    <format dxfId="17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37" cacheId="0" applyNumberFormats="0" applyBorderFormats="0" applyFontFormats="0" applyPatternFormats="0" applyAlignmentFormats="0" applyWidthHeightFormats="1" dataCaption="Values" updatedVersion="6" minRefreshableVersion="3" useAutoFormatting="1" rowGrandTotals="0" itemPrintTitles="1" createdVersion="6" indent="0" outline="1" outlineData="1" multipleFieldFilters="0">
  <location ref="A780:B794" firstHeaderRow="1" firstDataRow="1" firstDataCol="1"/>
  <pivotFields count="13">
    <pivotField numFmtId="14" showAll="0"/>
    <pivotField dataField="1" showAll="0"/>
    <pivotField axis="axisRow" showAll="0">
      <items count="15">
        <item x="3"/>
        <item x="1"/>
        <item x="7"/>
        <item x="11"/>
        <item x="10"/>
        <item x="8"/>
        <item x="0"/>
        <item x="9"/>
        <item x="13"/>
        <item x="5"/>
        <item x="6"/>
        <item x="4"/>
        <item x="2"/>
        <item x="12"/>
        <item t="default"/>
      </items>
    </pivotField>
    <pivotField showAll="0"/>
    <pivotField numFmtId="44" showAll="0"/>
    <pivotField numFmtId="164" showAll="0"/>
    <pivotField numFmtId="44" showAll="0"/>
    <pivotField numFmtId="164" showAll="0"/>
    <pivotField numFmtId="164" showAll="0"/>
    <pivotField numFmtId="44" showAll="0"/>
    <pivotField showAll="0"/>
    <pivotField showAll="0"/>
    <pivotField showAl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rowItems>
  <colItems count="1">
    <i/>
  </colItems>
  <dataFields count="1">
    <dataField name="Product ID" fld="1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A55214-D3C7-4ED4-87EE-D110A470C989}" name="Table1" displayName="Table1" ref="B3:N703" totalsRowCount="1" headerRowCellStyle="Normal" dataCellStyle="Normal">
  <autoFilter ref="B3:N702" xr:uid="{02F0FCB0-694E-4286-B676-3A0FD3B8878C}">
    <filterColumn colId="2">
      <filters>
        <filter val="Payday"/>
      </filters>
    </filterColumn>
  </autoFilter>
  <sortState ref="B4:N702">
    <sortCondition ref="K3:K702"/>
  </sortState>
  <tableColumns count="13">
    <tableColumn id="1" xr3:uid="{97FAFAD6-82AC-4B80-A623-37E22FBBA8DC}" name="OrderDate" totalsRowLabel="Total" dataDxfId="18" totalsRowDxfId="12" dataCellStyle="Normal"/>
    <tableColumn id="2" xr3:uid="{07CCF3C4-2917-406D-90B9-A7940EBB0EF2}" name="Product ID" totalsRowDxfId="11" dataCellStyle="Normal"/>
    <tableColumn id="3" xr3:uid="{1E805AAA-8D3D-4EDC-B69A-819EAF90A8E6}" name="Product Name" totalsRowFunction="count" totalsRowDxfId="10" dataCellStyle="Normal"/>
    <tableColumn id="4" xr3:uid="{494E2C9D-C9D4-4A18-97F5-B78926A9598F}" name="Quantity Sold" totalsRowFunction="sum" totalsRowDxfId="9" dataCellStyle="Normal"/>
    <tableColumn id="5" xr3:uid="{42444089-11C1-44C0-BA4F-CC5C27C3AE59}" name="Unit Sales Price" totalsRowFunction="average" dataDxfId="17" totalsRowDxfId="8" dataCellStyle="Normal"/>
    <tableColumn id="6" xr3:uid="{748C4728-9FBF-4F8D-BF60-CF3B36C7C3F3}" name="Total Sales" totalsRowFunction="sum" dataDxfId="16" totalsRowDxfId="0" dataCellStyle="Normal">
      <calculatedColumnFormula>F4*E4</calculatedColumnFormula>
    </tableColumn>
    <tableColumn id="7" xr3:uid="{B9FA597B-3CD4-4C86-9FA1-285CB2B76A0A}" name="Unit Cost" totalsRowFunction="average" dataDxfId="15" totalsRowDxfId="7" dataCellStyle="Normal"/>
    <tableColumn id="8" xr3:uid="{F5A28015-873B-42FE-924E-5EF5ED912630}" name="Total Cost" totalsRowFunction="sum" dataDxfId="14" totalsRowDxfId="6" dataCellStyle="Normal">
      <calculatedColumnFormula>H4*E4</calculatedColumnFormula>
    </tableColumn>
    <tableColumn id="9" xr3:uid="{E9656357-F99F-4C37-994F-B10FC29B1654}" name="Profit" totalsRowFunction="average" totalsRowDxfId="5" dataCellStyle="Currency">
      <calculatedColumnFormula>F4-H4</calculatedColumnFormula>
    </tableColumn>
    <tableColumn id="14" xr3:uid="{024463D6-7305-46C5-80E5-F4840B17188B}" name="Total Profit" totalsRowFunction="sum" dataDxfId="13" totalsRowDxfId="1" dataCellStyle="Currency">
      <calculatedColumnFormula>Table1[[#This Row],[Total Sales]]-Table1[[#This Row],[Total Cost]]</calculatedColumnFormula>
    </tableColumn>
    <tableColumn id="10" xr3:uid="{E321BE79-BDA0-4BCC-91A2-82190BDDEE01}" name="Customer ID" totalsRowDxfId="4" dataCellStyle="Normal"/>
    <tableColumn id="11" xr3:uid="{6B3CC8E3-2106-4B20-B695-CC4F7D126FB3}" name="Customer" totalsRowDxfId="3" dataCellStyle="Normal"/>
    <tableColumn id="12" xr3:uid="{C44C43D5-E4E3-4F99-BBD8-325DEBDEF107}" name="SalesRep" totalsRowFunction="count" totalsRowDxfId="2" dataCellStyle="Norm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0.xml"/><Relationship Id="rId13" Type="http://schemas.openxmlformats.org/officeDocument/2006/relationships/pivotTable" Target="../pivotTables/pivotTable15.xml"/><Relationship Id="rId3" Type="http://schemas.openxmlformats.org/officeDocument/2006/relationships/pivotTable" Target="../pivotTables/pivotTable5.xml"/><Relationship Id="rId7" Type="http://schemas.openxmlformats.org/officeDocument/2006/relationships/pivotTable" Target="../pivotTables/pivotTable9.xml"/><Relationship Id="rId12" Type="http://schemas.openxmlformats.org/officeDocument/2006/relationships/pivotTable" Target="../pivotTables/pivotTable14.xml"/><Relationship Id="rId17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4.xml"/><Relationship Id="rId16" Type="http://schemas.openxmlformats.org/officeDocument/2006/relationships/pivotTable" Target="../pivotTables/pivotTable18.xml"/><Relationship Id="rId1" Type="http://schemas.openxmlformats.org/officeDocument/2006/relationships/pivotTable" Target="../pivotTables/pivotTable3.xml"/><Relationship Id="rId6" Type="http://schemas.openxmlformats.org/officeDocument/2006/relationships/pivotTable" Target="../pivotTables/pivotTable8.xml"/><Relationship Id="rId11" Type="http://schemas.openxmlformats.org/officeDocument/2006/relationships/pivotTable" Target="../pivotTables/pivotTable13.xml"/><Relationship Id="rId5" Type="http://schemas.openxmlformats.org/officeDocument/2006/relationships/pivotTable" Target="../pivotTables/pivotTable7.xml"/><Relationship Id="rId15" Type="http://schemas.openxmlformats.org/officeDocument/2006/relationships/pivotTable" Target="../pivotTables/pivotTable17.xml"/><Relationship Id="rId10" Type="http://schemas.openxmlformats.org/officeDocument/2006/relationships/pivotTable" Target="../pivotTables/pivotTable12.xml"/><Relationship Id="rId4" Type="http://schemas.openxmlformats.org/officeDocument/2006/relationships/pivotTable" Target="../pivotTables/pivotTable6.xml"/><Relationship Id="rId9" Type="http://schemas.openxmlformats.org/officeDocument/2006/relationships/pivotTable" Target="../pivotTables/pivotTable11.xml"/><Relationship Id="rId14" Type="http://schemas.openxmlformats.org/officeDocument/2006/relationships/pivotTable" Target="../pivotTables/pivot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-0.249977111117893"/>
  </sheetPr>
  <dimension ref="B2:AH708"/>
  <sheetViews>
    <sheetView tabSelected="1" topLeftCell="A198" workbookViewId="0">
      <selection activeCell="G703" sqref="G703"/>
    </sheetView>
  </sheetViews>
  <sheetFormatPr defaultRowHeight="14.4" x14ac:dyDescent="0.3"/>
  <cols>
    <col min="2" max="2" width="12" style="189" customWidth="1"/>
    <col min="3" max="3" width="12.21875" style="190" customWidth="1"/>
    <col min="4" max="4" width="16.44140625" customWidth="1"/>
    <col min="5" max="5" width="14.77734375" style="165" customWidth="1"/>
    <col min="6" max="6" width="17.77734375" style="192" customWidth="1"/>
    <col min="7" max="7" width="13.5546875" style="192" customWidth="1"/>
    <col min="8" max="8" width="12.21875" style="192" customWidth="1"/>
    <col min="9" max="9" width="13" style="192" customWidth="1"/>
    <col min="10" max="10" width="10.44140625" style="193" bestFit="1" customWidth="1"/>
    <col min="11" max="11" width="14.109375" style="193" bestFit="1" customWidth="1"/>
    <col min="12" max="12" width="13.77734375" style="165" customWidth="1"/>
    <col min="13" max="13" width="18.5546875" bestFit="1" customWidth="1"/>
    <col min="14" max="14" width="15.6640625" bestFit="1" customWidth="1"/>
    <col min="16" max="16" width="19.5546875" bestFit="1" customWidth="1"/>
    <col min="17" max="17" width="20.44140625" bestFit="1" customWidth="1"/>
    <col min="18" max="18" width="16.88671875" bestFit="1" customWidth="1"/>
    <col min="19" max="19" width="16.44140625" bestFit="1" customWidth="1"/>
    <col min="20" max="20" width="19.109375" bestFit="1" customWidth="1"/>
    <col min="21" max="21" width="16.33203125" bestFit="1" customWidth="1"/>
    <col min="22" max="22" width="13.6640625" bestFit="1" customWidth="1"/>
    <col min="23" max="23" width="19.109375" bestFit="1" customWidth="1"/>
    <col min="24" max="24" width="16.44140625" bestFit="1" customWidth="1"/>
    <col min="25" max="25" width="16.88671875" bestFit="1" customWidth="1"/>
    <col min="26" max="26" width="17.5546875" bestFit="1" customWidth="1"/>
    <col min="27" max="27" width="13.77734375" bestFit="1" customWidth="1"/>
    <col min="28" max="28" width="14" bestFit="1" customWidth="1"/>
    <col min="29" max="29" width="10.88671875" bestFit="1" customWidth="1"/>
    <col min="30" max="30" width="10.21875" bestFit="1" customWidth="1"/>
    <col min="31" max="31" width="10.88671875" bestFit="1" customWidth="1"/>
    <col min="32" max="32" width="8.6640625" bestFit="1" customWidth="1"/>
    <col min="33" max="33" width="7" bestFit="1" customWidth="1"/>
    <col min="34" max="34" width="10.77734375" bestFit="1" customWidth="1"/>
  </cols>
  <sheetData>
    <row r="2" spans="2:34" x14ac:dyDescent="0.3">
      <c r="P2" s="196" t="s">
        <v>87</v>
      </c>
      <c r="Q2" t="s">
        <v>124</v>
      </c>
    </row>
    <row r="3" spans="2:34" s="191" customFormat="1" x14ac:dyDescent="0.3">
      <c r="B3" s="189" t="s">
        <v>0</v>
      </c>
      <c r="C3" t="s">
        <v>92</v>
      </c>
      <c r="D3" t="s">
        <v>2</v>
      </c>
      <c r="E3" t="s">
        <v>3</v>
      </c>
      <c r="F3" s="192" t="s">
        <v>4</v>
      </c>
      <c r="G3" s="192" t="s">
        <v>5</v>
      </c>
      <c r="H3" s="192" t="s">
        <v>6</v>
      </c>
      <c r="I3" s="192" t="s">
        <v>7</v>
      </c>
      <c r="J3" s="193" t="s">
        <v>8</v>
      </c>
      <c r="K3" s="193" t="s">
        <v>46</v>
      </c>
      <c r="L3" t="s">
        <v>87</v>
      </c>
      <c r="M3" t="s">
        <v>10</v>
      </c>
      <c r="N3" t="s">
        <v>11</v>
      </c>
    </row>
    <row r="4" spans="2:34" s="191" customFormat="1" x14ac:dyDescent="0.3">
      <c r="B4" s="189">
        <v>42037.947094907409</v>
      </c>
      <c r="C4">
        <v>39</v>
      </c>
      <c r="D4" t="s">
        <v>29</v>
      </c>
      <c r="E4">
        <v>640</v>
      </c>
      <c r="F4" s="192"/>
      <c r="G4" s="192">
        <f>F4*E4</f>
        <v>0</v>
      </c>
      <c r="H4" s="192">
        <v>27</v>
      </c>
      <c r="I4" s="192">
        <f>H4*E4</f>
        <v>17280</v>
      </c>
      <c r="J4" s="193">
        <f>F4-H4</f>
        <v>-27</v>
      </c>
      <c r="K4" s="197">
        <f>Table1[[#This Row],[Total Sales]]-Table1[[#This Row],[Total Cost]]</f>
        <v>-17280</v>
      </c>
      <c r="L4">
        <v>846</v>
      </c>
      <c r="M4" t="s">
        <v>30</v>
      </c>
      <c r="N4" t="s">
        <v>17</v>
      </c>
      <c r="P4" s="196" t="s">
        <v>77</v>
      </c>
      <c r="Q4" t="s">
        <v>78</v>
      </c>
      <c r="R4" t="s">
        <v>84</v>
      </c>
      <c r="S4" t="s">
        <v>118</v>
      </c>
      <c r="T4" t="s">
        <v>64</v>
      </c>
      <c r="U4"/>
      <c r="V4" s="196" t="s">
        <v>77</v>
      </c>
      <c r="W4" t="s">
        <v>64</v>
      </c>
      <c r="X4" t="s">
        <v>118</v>
      </c>
      <c r="Y4" t="s">
        <v>84</v>
      </c>
      <c r="Z4"/>
      <c r="AA4"/>
      <c r="AB4"/>
      <c r="AC4"/>
      <c r="AD4"/>
      <c r="AE4"/>
      <c r="AF4"/>
      <c r="AG4"/>
      <c r="AH4"/>
    </row>
    <row r="5" spans="2:34" s="191" customFormat="1" hidden="1" x14ac:dyDescent="0.3">
      <c r="B5" s="189">
        <v>42067.005798611113</v>
      </c>
      <c r="C5">
        <v>16</v>
      </c>
      <c r="D5" t="s">
        <v>12</v>
      </c>
      <c r="E5">
        <v>660</v>
      </c>
      <c r="F5" s="192"/>
      <c r="G5" s="192">
        <f>F5*E5</f>
        <v>0</v>
      </c>
      <c r="H5" s="192">
        <v>14</v>
      </c>
      <c r="I5" s="192">
        <f>H5*E5</f>
        <v>9240</v>
      </c>
      <c r="J5" s="193">
        <f>F5-H5</f>
        <v>-14</v>
      </c>
      <c r="K5" s="197">
        <f>Table1[[#This Row],[Total Sales]]-Table1[[#This Row],[Total Cost]]</f>
        <v>-9240</v>
      </c>
      <c r="L5">
        <v>557</v>
      </c>
      <c r="M5" t="s">
        <v>27</v>
      </c>
      <c r="N5" t="s">
        <v>17</v>
      </c>
      <c r="P5" s="160" t="s">
        <v>13</v>
      </c>
      <c r="Q5" s="165">
        <v>248</v>
      </c>
      <c r="R5" s="165">
        <v>152610</v>
      </c>
      <c r="S5" s="165">
        <v>1049590</v>
      </c>
      <c r="T5" s="165">
        <v>65025</v>
      </c>
      <c r="U5"/>
      <c r="V5" s="160" t="s">
        <v>19</v>
      </c>
      <c r="W5" s="165">
        <v>19390</v>
      </c>
      <c r="X5" s="165">
        <v>382110</v>
      </c>
      <c r="Y5" s="165">
        <v>153870</v>
      </c>
      <c r="Z5"/>
      <c r="AA5"/>
      <c r="AB5"/>
      <c r="AC5"/>
      <c r="AD5"/>
      <c r="AE5"/>
      <c r="AF5"/>
      <c r="AG5"/>
      <c r="AH5"/>
    </row>
    <row r="6" spans="2:34" s="191" customFormat="1" hidden="1" x14ac:dyDescent="0.3">
      <c r="B6" s="189">
        <v>42121.504629629628</v>
      </c>
      <c r="C6">
        <v>30</v>
      </c>
      <c r="D6" t="s">
        <v>26</v>
      </c>
      <c r="E6">
        <v>950</v>
      </c>
      <c r="F6" s="192"/>
      <c r="G6" s="192">
        <f>F6*E6</f>
        <v>0</v>
      </c>
      <c r="H6" s="192">
        <v>6</v>
      </c>
      <c r="I6" s="192">
        <f>H6*E6</f>
        <v>5700</v>
      </c>
      <c r="J6" s="193">
        <f>F6-H6</f>
        <v>-6</v>
      </c>
      <c r="K6" s="197">
        <f>Table1[[#This Row],[Total Sales]]-Table1[[#This Row],[Total Cost]]</f>
        <v>-5700</v>
      </c>
      <c r="L6">
        <v>686</v>
      </c>
      <c r="M6" t="s">
        <v>31</v>
      </c>
      <c r="N6" t="s">
        <v>17</v>
      </c>
      <c r="P6" s="160" t="s">
        <v>25</v>
      </c>
      <c r="Q6" s="165">
        <v>1763</v>
      </c>
      <c r="R6" s="165">
        <v>259624</v>
      </c>
      <c r="S6" s="165">
        <v>802145</v>
      </c>
      <c r="T6" s="165">
        <v>42484</v>
      </c>
      <c r="U6"/>
      <c r="V6" s="160" t="s">
        <v>17</v>
      </c>
      <c r="W6" s="165">
        <v>195673</v>
      </c>
      <c r="X6" s="165">
        <v>2907263</v>
      </c>
      <c r="Y6" s="165">
        <v>879315</v>
      </c>
      <c r="Z6"/>
      <c r="AA6"/>
      <c r="AB6"/>
      <c r="AC6"/>
      <c r="AD6"/>
      <c r="AE6"/>
      <c r="AF6"/>
      <c r="AG6"/>
      <c r="AH6"/>
    </row>
    <row r="7" spans="2:34" s="191" customFormat="1" hidden="1" x14ac:dyDescent="0.3">
      <c r="B7" s="189">
        <v>42308.14162037037</v>
      </c>
      <c r="C7">
        <v>30</v>
      </c>
      <c r="D7" t="s">
        <v>26</v>
      </c>
      <c r="E7">
        <v>650</v>
      </c>
      <c r="F7" s="192"/>
      <c r="G7" s="192">
        <f>F7*E7</f>
        <v>0</v>
      </c>
      <c r="H7" s="192">
        <v>6</v>
      </c>
      <c r="I7" s="192">
        <f>H7*E7</f>
        <v>3900</v>
      </c>
      <c r="J7" s="193">
        <f>F7-H7</f>
        <v>-6</v>
      </c>
      <c r="K7" s="197">
        <f>Table1[[#This Row],[Total Sales]]-Table1[[#This Row],[Total Cost]]</f>
        <v>-3900</v>
      </c>
      <c r="L7">
        <v>846</v>
      </c>
      <c r="M7" t="s">
        <v>30</v>
      </c>
      <c r="N7" t="s">
        <v>17</v>
      </c>
      <c r="P7" s="160" t="s">
        <v>23</v>
      </c>
      <c r="Q7" s="165">
        <v>1242</v>
      </c>
      <c r="R7" s="165">
        <v>162805</v>
      </c>
      <c r="S7" s="165">
        <v>589976</v>
      </c>
      <c r="T7" s="165">
        <v>37089</v>
      </c>
      <c r="U7"/>
      <c r="V7" s="160" t="s">
        <v>14</v>
      </c>
      <c r="W7" s="165">
        <v>156837</v>
      </c>
      <c r="X7" s="165">
        <v>2681108</v>
      </c>
      <c r="Y7" s="165">
        <v>596926</v>
      </c>
      <c r="Z7"/>
      <c r="AA7"/>
      <c r="AB7"/>
      <c r="AC7"/>
      <c r="AD7"/>
      <c r="AE7"/>
      <c r="AF7"/>
      <c r="AG7"/>
      <c r="AH7"/>
    </row>
    <row r="8" spans="2:34" s="191" customFormat="1" hidden="1" x14ac:dyDescent="0.3">
      <c r="B8" s="189">
        <v>42390.515370370369</v>
      </c>
      <c r="C8">
        <v>31</v>
      </c>
      <c r="D8" t="s">
        <v>35</v>
      </c>
      <c r="E8">
        <v>310</v>
      </c>
      <c r="F8" s="192"/>
      <c r="G8" s="192">
        <f>F8*E8</f>
        <v>0</v>
      </c>
      <c r="H8" s="192">
        <v>12</v>
      </c>
      <c r="I8" s="192">
        <f>H8*E8</f>
        <v>3720</v>
      </c>
      <c r="J8" s="193">
        <f>F8-H8</f>
        <v>-12</v>
      </c>
      <c r="K8" s="197">
        <f>Table1[[#This Row],[Total Sales]]-Table1[[#This Row],[Total Cost]]</f>
        <v>-3720</v>
      </c>
      <c r="L8">
        <v>686</v>
      </c>
      <c r="M8" t="s">
        <v>31</v>
      </c>
      <c r="N8" t="s">
        <v>17</v>
      </c>
      <c r="P8" s="160" t="s">
        <v>99</v>
      </c>
      <c r="Q8" s="165">
        <v>182</v>
      </c>
      <c r="R8" s="165">
        <v>30180</v>
      </c>
      <c r="S8" s="165">
        <v>70880</v>
      </c>
      <c r="T8" s="165">
        <v>3510</v>
      </c>
      <c r="U8"/>
      <c r="V8" s="160" t="s">
        <v>38</v>
      </c>
      <c r="W8" s="165">
        <v>22824</v>
      </c>
      <c r="X8" s="165">
        <v>359293</v>
      </c>
      <c r="Y8" s="165">
        <v>128897</v>
      </c>
      <c r="Z8"/>
      <c r="AA8"/>
      <c r="AB8"/>
      <c r="AC8"/>
      <c r="AD8"/>
      <c r="AE8"/>
      <c r="AF8"/>
      <c r="AG8"/>
      <c r="AH8"/>
    </row>
    <row r="9" spans="2:34" s="191" customFormat="1" hidden="1" x14ac:dyDescent="0.3">
      <c r="B9" s="189">
        <v>42111.823657407411</v>
      </c>
      <c r="C9">
        <v>30</v>
      </c>
      <c r="D9" t="s">
        <v>26</v>
      </c>
      <c r="E9">
        <v>610</v>
      </c>
      <c r="F9" s="192"/>
      <c r="G9" s="192">
        <f>F9*E9</f>
        <v>0</v>
      </c>
      <c r="H9" s="192">
        <v>6</v>
      </c>
      <c r="I9" s="192">
        <f>H9*E9</f>
        <v>3660</v>
      </c>
      <c r="J9" s="193">
        <f>F9-H9</f>
        <v>-6</v>
      </c>
      <c r="K9" s="197">
        <f>Table1[[#This Row],[Total Sales]]-Table1[[#This Row],[Total Cost]]</f>
        <v>-3660</v>
      </c>
      <c r="L9">
        <v>686</v>
      </c>
      <c r="M9" t="s">
        <v>31</v>
      </c>
      <c r="N9" t="s">
        <v>17</v>
      </c>
      <c r="P9" s="160" t="s">
        <v>27</v>
      </c>
      <c r="Q9" s="165">
        <v>1180</v>
      </c>
      <c r="R9" s="165">
        <v>133181</v>
      </c>
      <c r="S9" s="165">
        <v>510384</v>
      </c>
      <c r="T9" s="165">
        <v>33071</v>
      </c>
      <c r="U9"/>
      <c r="V9" s="160" t="s">
        <v>68</v>
      </c>
      <c r="W9" s="165">
        <v>394724</v>
      </c>
      <c r="X9" s="165">
        <v>6329774</v>
      </c>
      <c r="Y9" s="165">
        <v>1759008</v>
      </c>
      <c r="Z9"/>
      <c r="AA9"/>
      <c r="AB9"/>
      <c r="AC9"/>
      <c r="AD9"/>
      <c r="AE9"/>
      <c r="AF9"/>
      <c r="AG9"/>
      <c r="AH9"/>
    </row>
    <row r="10" spans="2:34" s="191" customFormat="1" hidden="1" x14ac:dyDescent="0.3">
      <c r="B10" s="189">
        <v>42308.14162037037</v>
      </c>
      <c r="C10">
        <v>4</v>
      </c>
      <c r="D10" t="s">
        <v>15</v>
      </c>
      <c r="E10">
        <v>540</v>
      </c>
      <c r="F10" s="192"/>
      <c r="G10" s="192">
        <f>F10*E10</f>
        <v>0</v>
      </c>
      <c r="H10" s="192">
        <v>6</v>
      </c>
      <c r="I10" s="192">
        <f>H10*E10</f>
        <v>3240</v>
      </c>
      <c r="J10" s="193">
        <f>F10-H10</f>
        <v>-6</v>
      </c>
      <c r="K10" s="197">
        <f>Table1[[#This Row],[Total Sales]]-Table1[[#This Row],[Total Cost]]</f>
        <v>-3240</v>
      </c>
      <c r="L10">
        <v>95</v>
      </c>
      <c r="M10" t="s">
        <v>23</v>
      </c>
      <c r="N10" t="s">
        <v>17</v>
      </c>
      <c r="P10" s="160" t="s">
        <v>16</v>
      </c>
      <c r="Q10" s="165">
        <v>1594</v>
      </c>
      <c r="R10" s="165">
        <v>240870</v>
      </c>
      <c r="S10" s="165">
        <v>700012</v>
      </c>
      <c r="T10" s="165">
        <v>54622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2:34" s="191" customFormat="1" hidden="1" x14ac:dyDescent="0.3">
      <c r="B11" s="189">
        <v>42138.147476851853</v>
      </c>
      <c r="C11">
        <v>30</v>
      </c>
      <c r="D11" t="s">
        <v>26</v>
      </c>
      <c r="E11">
        <v>530</v>
      </c>
      <c r="F11" s="192"/>
      <c r="G11" s="192">
        <f>F11*E11</f>
        <v>0</v>
      </c>
      <c r="H11" s="192">
        <v>6</v>
      </c>
      <c r="I11" s="192">
        <f>H11*E11</f>
        <v>3180</v>
      </c>
      <c r="J11" s="193">
        <f>F11-H11</f>
        <v>-6</v>
      </c>
      <c r="K11" s="197">
        <f>Table1[[#This Row],[Total Sales]]-Table1[[#This Row],[Total Cost]]</f>
        <v>-3180</v>
      </c>
      <c r="L11">
        <v>846</v>
      </c>
      <c r="M11" t="s">
        <v>30</v>
      </c>
      <c r="N11" t="s">
        <v>17</v>
      </c>
      <c r="P11" s="199" t="s">
        <v>17</v>
      </c>
      <c r="Q11" s="165">
        <v>1052</v>
      </c>
      <c r="R11" s="165">
        <v>160607</v>
      </c>
      <c r="S11" s="165">
        <v>472921</v>
      </c>
      <c r="T11" s="165">
        <v>38395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2:34" s="191" customFormat="1" hidden="1" x14ac:dyDescent="0.3">
      <c r="B12" s="189">
        <v>42390.515370370369</v>
      </c>
      <c r="C12">
        <v>2</v>
      </c>
      <c r="D12" t="s">
        <v>33</v>
      </c>
      <c r="E12">
        <v>500</v>
      </c>
      <c r="F12" s="192"/>
      <c r="G12" s="192">
        <f>F12*E12</f>
        <v>0</v>
      </c>
      <c r="H12" s="192">
        <v>6</v>
      </c>
      <c r="I12" s="192">
        <f>H12*E12</f>
        <v>3000</v>
      </c>
      <c r="J12" s="193">
        <f>F12-H12</f>
        <v>-6</v>
      </c>
      <c r="K12" s="197">
        <f>Table1[[#This Row],[Total Sales]]-Table1[[#This Row],[Total Cost]]</f>
        <v>-3000</v>
      </c>
      <c r="L12">
        <v>686</v>
      </c>
      <c r="M12" t="s">
        <v>31</v>
      </c>
      <c r="N12" t="s">
        <v>17</v>
      </c>
      <c r="P12" s="199" t="s">
        <v>14</v>
      </c>
      <c r="Q12" s="165">
        <v>189</v>
      </c>
      <c r="R12" s="165">
        <v>32728</v>
      </c>
      <c r="S12" s="165">
        <v>99584</v>
      </c>
      <c r="T12" s="165">
        <v>8136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2:34" s="191" customFormat="1" hidden="1" x14ac:dyDescent="0.3">
      <c r="B13" s="189">
        <v>42040.887291666666</v>
      </c>
      <c r="C13">
        <v>4</v>
      </c>
      <c r="D13" t="s">
        <v>15</v>
      </c>
      <c r="E13">
        <v>130</v>
      </c>
      <c r="F13" s="192"/>
      <c r="G13" s="192">
        <f>F13*E13</f>
        <v>0</v>
      </c>
      <c r="H13" s="192">
        <v>6</v>
      </c>
      <c r="I13" s="192">
        <f>H13*E13</f>
        <v>780</v>
      </c>
      <c r="J13" s="193">
        <f>F13-H13</f>
        <v>-6</v>
      </c>
      <c r="K13" s="197">
        <f>Table1[[#This Row],[Total Sales]]-Table1[[#This Row],[Total Cost]]</f>
        <v>-780</v>
      </c>
      <c r="L13">
        <v>686</v>
      </c>
      <c r="M13" t="s">
        <v>31</v>
      </c>
      <c r="N13" t="s">
        <v>14</v>
      </c>
      <c r="P13" s="199" t="s">
        <v>38</v>
      </c>
      <c r="Q13" s="165">
        <v>353</v>
      </c>
      <c r="R13" s="165">
        <v>47535</v>
      </c>
      <c r="S13" s="165">
        <v>127507</v>
      </c>
      <c r="T13" s="165">
        <v>8091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2:34" s="191" customFormat="1" hidden="1" x14ac:dyDescent="0.3">
      <c r="B14" s="189">
        <v>42366.011365740742</v>
      </c>
      <c r="C14">
        <v>16</v>
      </c>
      <c r="D14" t="s">
        <v>12</v>
      </c>
      <c r="E14">
        <v>10</v>
      </c>
      <c r="F14" s="192">
        <v>16</v>
      </c>
      <c r="G14" s="192">
        <f>F14*E14</f>
        <v>160</v>
      </c>
      <c r="H14" s="192">
        <v>14</v>
      </c>
      <c r="I14" s="192">
        <f>H14*E14</f>
        <v>140</v>
      </c>
      <c r="J14" s="193">
        <f>F14-H14</f>
        <v>2</v>
      </c>
      <c r="K14" s="197">
        <f>Table1[[#This Row],[Total Sales]]-Table1[[#This Row],[Total Cost]]</f>
        <v>20</v>
      </c>
      <c r="L14">
        <v>846</v>
      </c>
      <c r="M14" t="s">
        <v>30</v>
      </c>
      <c r="N14" t="s">
        <v>17</v>
      </c>
      <c r="P14" s="160" t="s">
        <v>24</v>
      </c>
      <c r="Q14" s="165">
        <v>1926</v>
      </c>
      <c r="R14" s="165">
        <v>258514</v>
      </c>
      <c r="S14" s="165">
        <v>852470</v>
      </c>
      <c r="T14" s="165">
        <v>48370</v>
      </c>
      <c r="U14"/>
      <c r="V14"/>
      <c r="W14"/>
      <c r="X14"/>
    </row>
    <row r="15" spans="2:34" s="191" customFormat="1" hidden="1" x14ac:dyDescent="0.3">
      <c r="B15" s="189">
        <v>42305.548368055555</v>
      </c>
      <c r="C15">
        <v>16</v>
      </c>
      <c r="D15" t="s">
        <v>12</v>
      </c>
      <c r="E15">
        <v>10</v>
      </c>
      <c r="F15" s="192">
        <v>16</v>
      </c>
      <c r="G15" s="192">
        <f>F15*E15</f>
        <v>160</v>
      </c>
      <c r="H15" s="192">
        <v>14</v>
      </c>
      <c r="I15" s="192">
        <f>H15*E15</f>
        <v>140</v>
      </c>
      <c r="J15" s="193">
        <f>F15-H15</f>
        <v>2</v>
      </c>
      <c r="K15" s="197">
        <f>Table1[[#This Row],[Total Sales]]-Table1[[#This Row],[Total Cost]]</f>
        <v>20</v>
      </c>
      <c r="L15">
        <v>95</v>
      </c>
      <c r="M15" t="s">
        <v>23</v>
      </c>
      <c r="N15" t="s">
        <v>17</v>
      </c>
      <c r="P15" s="199" t="s">
        <v>17</v>
      </c>
      <c r="Q15" s="165">
        <v>996</v>
      </c>
      <c r="R15" s="165">
        <v>127115</v>
      </c>
      <c r="S15" s="165">
        <v>369870</v>
      </c>
      <c r="T15" s="165">
        <v>23079</v>
      </c>
      <c r="U15"/>
      <c r="V15"/>
      <c r="W15"/>
      <c r="X15"/>
    </row>
    <row r="16" spans="2:34" s="191" customFormat="1" x14ac:dyDescent="0.3">
      <c r="B16" s="189">
        <v>42066.454895833333</v>
      </c>
      <c r="C16">
        <v>39</v>
      </c>
      <c r="D16" t="s">
        <v>29</v>
      </c>
      <c r="E16">
        <v>20</v>
      </c>
      <c r="F16" s="192">
        <v>28</v>
      </c>
      <c r="G16" s="192">
        <f>F16*E16</f>
        <v>560</v>
      </c>
      <c r="H16" s="192">
        <v>27</v>
      </c>
      <c r="I16" s="192">
        <f>H16*E16</f>
        <v>540</v>
      </c>
      <c r="J16" s="193">
        <f>F16-H16</f>
        <v>1</v>
      </c>
      <c r="K16" s="197">
        <f>Table1[[#This Row],[Total Sales]]-Table1[[#This Row],[Total Cost]]</f>
        <v>20</v>
      </c>
      <c r="L16">
        <v>14</v>
      </c>
      <c r="M16" t="s">
        <v>25</v>
      </c>
      <c r="N16" t="s">
        <v>14</v>
      </c>
      <c r="P16" s="199" t="s">
        <v>14</v>
      </c>
      <c r="Q16" s="165">
        <v>930</v>
      </c>
      <c r="R16" s="165">
        <v>131399</v>
      </c>
      <c r="S16" s="165">
        <v>482600</v>
      </c>
      <c r="T16" s="165">
        <v>25291</v>
      </c>
      <c r="U16"/>
      <c r="V16"/>
      <c r="W16"/>
      <c r="X16"/>
    </row>
    <row r="17" spans="2:24" s="191" customFormat="1" x14ac:dyDescent="0.3">
      <c r="B17" s="189">
        <v>42127.321296296293</v>
      </c>
      <c r="C17">
        <v>39</v>
      </c>
      <c r="D17" t="s">
        <v>29</v>
      </c>
      <c r="E17">
        <v>30</v>
      </c>
      <c r="F17" s="192">
        <v>28</v>
      </c>
      <c r="G17" s="192">
        <f>F17*E17</f>
        <v>840</v>
      </c>
      <c r="H17" s="192">
        <v>27</v>
      </c>
      <c r="I17" s="192">
        <f>H17*E17</f>
        <v>810</v>
      </c>
      <c r="J17" s="193">
        <f>F17-H17</f>
        <v>1</v>
      </c>
      <c r="K17" s="197">
        <f>Table1[[#This Row],[Total Sales]]-Table1[[#This Row],[Total Cost]]</f>
        <v>30</v>
      </c>
      <c r="L17">
        <v>572</v>
      </c>
      <c r="M17" t="s">
        <v>16</v>
      </c>
      <c r="N17" t="s">
        <v>17</v>
      </c>
      <c r="P17" s="160" t="s">
        <v>18</v>
      </c>
      <c r="Q17" s="165">
        <v>715</v>
      </c>
      <c r="R17" s="165">
        <v>153870</v>
      </c>
      <c r="S17" s="165">
        <v>382110</v>
      </c>
      <c r="T17" s="165">
        <v>19390</v>
      </c>
      <c r="U17"/>
      <c r="V17"/>
      <c r="W17"/>
      <c r="X17"/>
    </row>
    <row r="18" spans="2:24" s="191" customFormat="1" x14ac:dyDescent="0.3">
      <c r="B18" s="189">
        <v>42073.173148148147</v>
      </c>
      <c r="C18">
        <v>39</v>
      </c>
      <c r="D18" t="s">
        <v>29</v>
      </c>
      <c r="E18">
        <v>30</v>
      </c>
      <c r="F18" s="192">
        <v>28</v>
      </c>
      <c r="G18" s="192">
        <f>F18*E18</f>
        <v>840</v>
      </c>
      <c r="H18" s="192">
        <v>27</v>
      </c>
      <c r="I18" s="192">
        <f>H18*E18</f>
        <v>810</v>
      </c>
      <c r="J18" s="193">
        <f>F18-H18</f>
        <v>1</v>
      </c>
      <c r="K18" s="197">
        <f>Table1[[#This Row],[Total Sales]]-Table1[[#This Row],[Total Cost]]</f>
        <v>30</v>
      </c>
      <c r="L18">
        <v>572</v>
      </c>
      <c r="M18" t="s">
        <v>16</v>
      </c>
      <c r="N18" t="s">
        <v>17</v>
      </c>
      <c r="P18" s="199" t="s">
        <v>19</v>
      </c>
      <c r="Q18" s="165">
        <v>715</v>
      </c>
      <c r="R18" s="165">
        <v>153870</v>
      </c>
      <c r="S18" s="165">
        <v>382110</v>
      </c>
      <c r="T18" s="165">
        <v>19390</v>
      </c>
      <c r="U18"/>
      <c r="V18"/>
      <c r="W18"/>
      <c r="X18"/>
    </row>
    <row r="19" spans="2:24" s="191" customFormat="1" hidden="1" x14ac:dyDescent="0.3">
      <c r="B19" s="189">
        <v>42290.728356481479</v>
      </c>
      <c r="C19">
        <v>16</v>
      </c>
      <c r="D19" t="s">
        <v>12</v>
      </c>
      <c r="E19">
        <v>20</v>
      </c>
      <c r="F19" s="192">
        <v>16</v>
      </c>
      <c r="G19" s="192">
        <f>F19*E19</f>
        <v>320</v>
      </c>
      <c r="H19" s="192">
        <v>14</v>
      </c>
      <c r="I19" s="192">
        <f>H19*E19</f>
        <v>280</v>
      </c>
      <c r="J19" s="193">
        <f>F19-H19</f>
        <v>2</v>
      </c>
      <c r="K19" s="197">
        <f>Table1[[#This Row],[Total Sales]]-Table1[[#This Row],[Total Cost]]</f>
        <v>40</v>
      </c>
      <c r="L19">
        <v>572</v>
      </c>
      <c r="M19" t="s">
        <v>16</v>
      </c>
      <c r="N19" t="s">
        <v>17</v>
      </c>
      <c r="P19" s="160" t="s">
        <v>31</v>
      </c>
      <c r="Q19" s="165">
        <v>915</v>
      </c>
      <c r="R19" s="165">
        <v>82404</v>
      </c>
      <c r="S19" s="165">
        <v>336088</v>
      </c>
      <c r="T19" s="165">
        <v>21979</v>
      </c>
      <c r="U19"/>
      <c r="V19"/>
      <c r="W19"/>
      <c r="X19"/>
    </row>
    <row r="20" spans="2:24" s="191" customFormat="1" hidden="1" x14ac:dyDescent="0.3">
      <c r="B20" s="189">
        <v>42247.090011574073</v>
      </c>
      <c r="C20">
        <v>16</v>
      </c>
      <c r="D20" t="s">
        <v>12</v>
      </c>
      <c r="E20">
        <v>20</v>
      </c>
      <c r="F20" s="192">
        <v>16</v>
      </c>
      <c r="G20" s="192">
        <f>F20*E20</f>
        <v>320</v>
      </c>
      <c r="H20" s="192">
        <v>14</v>
      </c>
      <c r="I20" s="192">
        <f>H20*E20</f>
        <v>280</v>
      </c>
      <c r="J20" s="193">
        <f>F20-H20</f>
        <v>2</v>
      </c>
      <c r="K20" s="197">
        <f>Table1[[#This Row],[Total Sales]]-Table1[[#This Row],[Total Cost]]</f>
        <v>40</v>
      </c>
      <c r="L20">
        <v>572</v>
      </c>
      <c r="M20" t="s">
        <v>16</v>
      </c>
      <c r="N20" t="s">
        <v>17</v>
      </c>
      <c r="P20" s="199" t="s">
        <v>17</v>
      </c>
      <c r="Q20" s="165">
        <v>413</v>
      </c>
      <c r="R20" s="165">
        <v>35708</v>
      </c>
      <c r="S20" s="165">
        <v>156684</v>
      </c>
      <c r="T20" s="165">
        <v>11509</v>
      </c>
      <c r="U20"/>
      <c r="V20"/>
      <c r="W20"/>
      <c r="X20"/>
    </row>
    <row r="21" spans="2:24" s="191" customFormat="1" hidden="1" x14ac:dyDescent="0.3">
      <c r="B21" s="189">
        <v>42132.865925925929</v>
      </c>
      <c r="C21">
        <v>16</v>
      </c>
      <c r="D21" t="s">
        <v>12</v>
      </c>
      <c r="E21">
        <v>20</v>
      </c>
      <c r="F21" s="192">
        <v>16</v>
      </c>
      <c r="G21" s="192">
        <f>F21*E21</f>
        <v>320</v>
      </c>
      <c r="H21" s="192">
        <v>14</v>
      </c>
      <c r="I21" s="192">
        <f>H21*E21</f>
        <v>280</v>
      </c>
      <c r="J21" s="193">
        <f>F21-H21</f>
        <v>2</v>
      </c>
      <c r="K21" s="197">
        <f>Table1[[#This Row],[Total Sales]]-Table1[[#This Row],[Total Cost]]</f>
        <v>40</v>
      </c>
      <c r="L21">
        <v>567</v>
      </c>
      <c r="M21" t="s">
        <v>16</v>
      </c>
      <c r="N21" t="s">
        <v>17</v>
      </c>
      <c r="P21" s="199" t="s">
        <v>14</v>
      </c>
      <c r="Q21" s="165">
        <v>502</v>
      </c>
      <c r="R21" s="165">
        <v>46696</v>
      </c>
      <c r="S21" s="165">
        <v>179404</v>
      </c>
      <c r="T21" s="165">
        <v>10470</v>
      </c>
      <c r="U21"/>
      <c r="V21"/>
      <c r="W21"/>
      <c r="X21"/>
    </row>
    <row r="22" spans="2:24" s="191" customFormat="1" hidden="1" x14ac:dyDescent="0.3">
      <c r="B22" s="189">
        <v>42222.408449074072</v>
      </c>
      <c r="C22">
        <v>16</v>
      </c>
      <c r="D22" t="s">
        <v>12</v>
      </c>
      <c r="E22">
        <v>20</v>
      </c>
      <c r="F22" s="192">
        <v>16</v>
      </c>
      <c r="G22" s="192">
        <f>F22*E22</f>
        <v>320</v>
      </c>
      <c r="H22" s="192">
        <v>14</v>
      </c>
      <c r="I22" s="192">
        <f>H22*E22</f>
        <v>280</v>
      </c>
      <c r="J22" s="193">
        <f>F22-H22</f>
        <v>2</v>
      </c>
      <c r="K22" s="197">
        <f>Table1[[#This Row],[Total Sales]]-Table1[[#This Row],[Total Cost]]</f>
        <v>40</v>
      </c>
      <c r="L22">
        <v>686</v>
      </c>
      <c r="M22" t="s">
        <v>31</v>
      </c>
      <c r="N22" t="s">
        <v>14</v>
      </c>
      <c r="P22" s="160" t="s">
        <v>30</v>
      </c>
      <c r="Q22" s="165">
        <v>1002</v>
      </c>
      <c r="R22" s="165">
        <v>102207</v>
      </c>
      <c r="S22" s="165">
        <v>447282</v>
      </c>
      <c r="T22" s="165">
        <v>31924</v>
      </c>
      <c r="U22"/>
      <c r="V22"/>
      <c r="W22"/>
    </row>
    <row r="23" spans="2:24" s="191" customFormat="1" hidden="1" x14ac:dyDescent="0.3">
      <c r="B23" s="189">
        <v>42354.01053240741</v>
      </c>
      <c r="C23">
        <v>16</v>
      </c>
      <c r="D23" t="s">
        <v>12</v>
      </c>
      <c r="E23">
        <v>20</v>
      </c>
      <c r="F23" s="192">
        <v>16</v>
      </c>
      <c r="G23" s="192">
        <f>F23*E23</f>
        <v>320</v>
      </c>
      <c r="H23" s="192">
        <v>14</v>
      </c>
      <c r="I23" s="192">
        <f>H23*E23</f>
        <v>280</v>
      </c>
      <c r="J23" s="197">
        <f>F23-H23</f>
        <v>2</v>
      </c>
      <c r="K23" s="197">
        <f>Table1[[#This Row],[Total Sales]]-Table1[[#This Row],[Total Cost]]</f>
        <v>40</v>
      </c>
      <c r="L23">
        <v>572</v>
      </c>
      <c r="M23" t="s">
        <v>16</v>
      </c>
      <c r="N23" t="s">
        <v>38</v>
      </c>
      <c r="P23" s="199" t="s">
        <v>17</v>
      </c>
      <c r="Q23" s="165">
        <v>674</v>
      </c>
      <c r="R23" s="165">
        <v>61312</v>
      </c>
      <c r="S23" s="165">
        <v>322637</v>
      </c>
      <c r="T23" s="165">
        <v>23564</v>
      </c>
      <c r="U23"/>
      <c r="V23"/>
      <c r="W23"/>
    </row>
    <row r="24" spans="2:24" s="191" customFormat="1" hidden="1" x14ac:dyDescent="0.3">
      <c r="B24" s="189">
        <v>42306.531956018516</v>
      </c>
      <c r="C24">
        <v>16</v>
      </c>
      <c r="D24" t="s">
        <v>12</v>
      </c>
      <c r="E24">
        <v>20</v>
      </c>
      <c r="F24" s="192">
        <v>16</v>
      </c>
      <c r="G24" s="192">
        <f>F24*E24</f>
        <v>320</v>
      </c>
      <c r="H24" s="192">
        <v>14</v>
      </c>
      <c r="I24" s="192">
        <f>H24*E24</f>
        <v>280</v>
      </c>
      <c r="J24" s="193">
        <f>F24-H24</f>
        <v>2</v>
      </c>
      <c r="K24" s="197">
        <f>Table1[[#This Row],[Total Sales]]-Table1[[#This Row],[Total Cost]]</f>
        <v>40</v>
      </c>
      <c r="L24">
        <v>572</v>
      </c>
      <c r="M24" t="s">
        <v>16</v>
      </c>
      <c r="N24" t="s">
        <v>38</v>
      </c>
      <c r="P24" s="199" t="s">
        <v>14</v>
      </c>
      <c r="Q24" s="165">
        <v>150</v>
      </c>
      <c r="R24" s="165">
        <v>15007</v>
      </c>
      <c r="S24" s="165">
        <v>57721</v>
      </c>
      <c r="T24" s="165">
        <v>4289</v>
      </c>
      <c r="U24"/>
      <c r="V24"/>
      <c r="W24"/>
    </row>
    <row r="25" spans="2:24" s="191" customFormat="1" hidden="1" x14ac:dyDescent="0.3">
      <c r="B25" s="189">
        <v>42306.789074074077</v>
      </c>
      <c r="C25">
        <v>16</v>
      </c>
      <c r="D25" t="s">
        <v>12</v>
      </c>
      <c r="E25">
        <v>20</v>
      </c>
      <c r="F25" s="192">
        <v>16</v>
      </c>
      <c r="G25" s="192">
        <f>F25*E25</f>
        <v>320</v>
      </c>
      <c r="H25" s="192">
        <v>14</v>
      </c>
      <c r="I25" s="192">
        <f>H25*E25</f>
        <v>280</v>
      </c>
      <c r="J25" s="193">
        <f>F25-H25</f>
        <v>2</v>
      </c>
      <c r="K25" s="197">
        <f>Table1[[#This Row],[Total Sales]]-Table1[[#This Row],[Total Cost]]</f>
        <v>40</v>
      </c>
      <c r="L25">
        <v>572</v>
      </c>
      <c r="M25" t="s">
        <v>16</v>
      </c>
      <c r="N25" t="s">
        <v>17</v>
      </c>
      <c r="P25" s="199" t="s">
        <v>38</v>
      </c>
      <c r="Q25" s="165">
        <v>178</v>
      </c>
      <c r="R25" s="165">
        <v>25888</v>
      </c>
      <c r="S25" s="165">
        <v>66924</v>
      </c>
      <c r="T25" s="165">
        <v>4071</v>
      </c>
      <c r="U25"/>
      <c r="V25"/>
      <c r="W25"/>
    </row>
    <row r="26" spans="2:24" s="191" customFormat="1" hidden="1" x14ac:dyDescent="0.3">
      <c r="B26" s="189">
        <v>42172.220034722224</v>
      </c>
      <c r="C26">
        <v>16</v>
      </c>
      <c r="D26" t="s">
        <v>12</v>
      </c>
      <c r="E26">
        <v>20</v>
      </c>
      <c r="F26" s="192">
        <v>16</v>
      </c>
      <c r="G26" s="192">
        <f>F26*E26</f>
        <v>320</v>
      </c>
      <c r="H26" s="192">
        <v>14</v>
      </c>
      <c r="I26" s="192">
        <f>H26*E26</f>
        <v>280</v>
      </c>
      <c r="J26" s="193">
        <f>F26-H26</f>
        <v>2</v>
      </c>
      <c r="K26" s="197">
        <f>Table1[[#This Row],[Total Sales]]-Table1[[#This Row],[Total Cost]]</f>
        <v>40</v>
      </c>
      <c r="L26">
        <v>572</v>
      </c>
      <c r="M26" t="s">
        <v>16</v>
      </c>
      <c r="N26" t="s">
        <v>17</v>
      </c>
      <c r="P26" s="160" t="s">
        <v>21</v>
      </c>
      <c r="Q26" s="165">
        <v>1230</v>
      </c>
      <c r="R26" s="165">
        <v>181193</v>
      </c>
      <c r="S26" s="165">
        <v>583567</v>
      </c>
      <c r="T26" s="165">
        <v>36950</v>
      </c>
      <c r="U26"/>
      <c r="V26"/>
      <c r="W26"/>
    </row>
    <row r="27" spans="2:24" s="191" customFormat="1" hidden="1" x14ac:dyDescent="0.3">
      <c r="B27" s="189">
        <v>42147.128298611111</v>
      </c>
      <c r="C27">
        <v>16</v>
      </c>
      <c r="D27" t="s">
        <v>12</v>
      </c>
      <c r="E27">
        <v>20</v>
      </c>
      <c r="F27" s="192">
        <v>16</v>
      </c>
      <c r="G27" s="192">
        <f>F27*E27</f>
        <v>320</v>
      </c>
      <c r="H27" s="192">
        <v>14</v>
      </c>
      <c r="I27" s="192">
        <f>H27*E27</f>
        <v>280</v>
      </c>
      <c r="J27" s="193">
        <f>F27-H27</f>
        <v>2</v>
      </c>
      <c r="K27" s="197">
        <f>Table1[[#This Row],[Total Sales]]-Table1[[#This Row],[Total Cost]]</f>
        <v>40</v>
      </c>
      <c r="L27">
        <v>572</v>
      </c>
      <c r="M27" t="s">
        <v>16</v>
      </c>
      <c r="N27" t="s">
        <v>17</v>
      </c>
      <c r="P27" s="199" t="s">
        <v>17</v>
      </c>
      <c r="Q27" s="165">
        <v>629</v>
      </c>
      <c r="R27" s="165">
        <v>119612</v>
      </c>
      <c r="S27" s="165">
        <v>336920</v>
      </c>
      <c r="T27" s="165">
        <v>22905</v>
      </c>
      <c r="U27"/>
      <c r="V27"/>
      <c r="W27"/>
    </row>
    <row r="28" spans="2:24" s="191" customFormat="1" hidden="1" x14ac:dyDescent="0.3">
      <c r="B28" s="189">
        <v>42109.422939814816</v>
      </c>
      <c r="C28">
        <v>16</v>
      </c>
      <c r="D28" t="s">
        <v>12</v>
      </c>
      <c r="E28">
        <v>20</v>
      </c>
      <c r="F28" s="192">
        <v>16</v>
      </c>
      <c r="G28" s="192">
        <f>F28*E28</f>
        <v>320</v>
      </c>
      <c r="H28" s="192">
        <v>14</v>
      </c>
      <c r="I28" s="192">
        <f>H28*E28</f>
        <v>280</v>
      </c>
      <c r="J28" s="193">
        <f>F28-H28</f>
        <v>2</v>
      </c>
      <c r="K28" s="197">
        <f>Table1[[#This Row],[Total Sales]]-Table1[[#This Row],[Total Cost]]</f>
        <v>40</v>
      </c>
      <c r="L28">
        <v>572</v>
      </c>
      <c r="M28" t="s">
        <v>16</v>
      </c>
      <c r="N28" t="s">
        <v>17</v>
      </c>
      <c r="P28" s="199" t="s">
        <v>14</v>
      </c>
      <c r="Q28" s="165">
        <v>601</v>
      </c>
      <c r="R28" s="165">
        <v>61581</v>
      </c>
      <c r="S28" s="165">
        <v>246647</v>
      </c>
      <c r="T28" s="165">
        <v>14045</v>
      </c>
      <c r="U28"/>
      <c r="V28"/>
      <c r="W28"/>
    </row>
    <row r="29" spans="2:24" s="191" customFormat="1" hidden="1" x14ac:dyDescent="0.3">
      <c r="B29" s="189">
        <v>42076.735925925925</v>
      </c>
      <c r="C29">
        <v>16</v>
      </c>
      <c r="D29" t="s">
        <v>12</v>
      </c>
      <c r="E29">
        <v>20</v>
      </c>
      <c r="F29" s="192">
        <v>16</v>
      </c>
      <c r="G29" s="192">
        <f>F29*E29</f>
        <v>320</v>
      </c>
      <c r="H29" s="192">
        <v>14</v>
      </c>
      <c r="I29" s="192">
        <f>H29*E29</f>
        <v>280</v>
      </c>
      <c r="J29" s="193">
        <f>F29-H29</f>
        <v>2</v>
      </c>
      <c r="K29" s="197">
        <f>Table1[[#This Row],[Total Sales]]-Table1[[#This Row],[Total Cost]]</f>
        <v>40</v>
      </c>
      <c r="L29">
        <v>572</v>
      </c>
      <c r="M29" t="s">
        <v>16</v>
      </c>
      <c r="N29" t="s">
        <v>17</v>
      </c>
      <c r="P29" s="160" t="s">
        <v>120</v>
      </c>
      <c r="Q29" s="165">
        <v>17</v>
      </c>
      <c r="R29" s="165">
        <v>1550</v>
      </c>
      <c r="S29" s="165">
        <v>5270</v>
      </c>
      <c r="T29" s="165">
        <v>310</v>
      </c>
      <c r="U29"/>
      <c r="V29"/>
      <c r="W29"/>
    </row>
    <row r="30" spans="2:24" s="191" customFormat="1" hidden="1" x14ac:dyDescent="0.3">
      <c r="B30" s="189">
        <v>42033.539594907408</v>
      </c>
      <c r="C30">
        <v>16</v>
      </c>
      <c r="D30" t="s">
        <v>12</v>
      </c>
      <c r="E30">
        <v>20</v>
      </c>
      <c r="F30" s="192">
        <v>16</v>
      </c>
      <c r="G30" s="192">
        <f>F30*E30</f>
        <v>320</v>
      </c>
      <c r="H30" s="192">
        <v>14</v>
      </c>
      <c r="I30" s="192">
        <f>H30*E30</f>
        <v>280</v>
      </c>
      <c r="J30" s="193">
        <f>F30-H30</f>
        <v>2</v>
      </c>
      <c r="K30" s="197">
        <f>Table1[[#This Row],[Total Sales]]-Table1[[#This Row],[Total Cost]]</f>
        <v>40</v>
      </c>
      <c r="L30">
        <v>572</v>
      </c>
      <c r="M30" t="s">
        <v>16</v>
      </c>
      <c r="N30" t="s">
        <v>17</v>
      </c>
      <c r="P30" s="199" t="s">
        <v>14</v>
      </c>
      <c r="Q30" s="165">
        <v>17</v>
      </c>
      <c r="R30" s="165">
        <v>1550</v>
      </c>
      <c r="S30" s="165">
        <v>5270</v>
      </c>
      <c r="T30" s="165">
        <v>310</v>
      </c>
      <c r="U30"/>
      <c r="V30"/>
      <c r="W30"/>
    </row>
    <row r="31" spans="2:24" s="191" customFormat="1" hidden="1" x14ac:dyDescent="0.3">
      <c r="B31" s="189">
        <v>42033.539594907408</v>
      </c>
      <c r="C31">
        <v>16</v>
      </c>
      <c r="D31" t="s">
        <v>12</v>
      </c>
      <c r="E31">
        <v>20</v>
      </c>
      <c r="F31" s="192">
        <v>16</v>
      </c>
      <c r="G31" s="192">
        <f>F31*E31</f>
        <v>320</v>
      </c>
      <c r="H31" s="192">
        <v>14</v>
      </c>
      <c r="I31" s="192">
        <f>H31*E31</f>
        <v>280</v>
      </c>
      <c r="J31" s="193">
        <f>F31-H31</f>
        <v>2</v>
      </c>
      <c r="K31" s="197">
        <f>Table1[[#This Row],[Total Sales]]-Table1[[#This Row],[Total Cost]]</f>
        <v>40</v>
      </c>
      <c r="L31">
        <v>572</v>
      </c>
      <c r="M31" t="s">
        <v>16</v>
      </c>
      <c r="N31" t="s">
        <v>17</v>
      </c>
      <c r="P31" s="160" t="s">
        <v>68</v>
      </c>
      <c r="Q31" s="165">
        <v>12014</v>
      </c>
      <c r="R31" s="165">
        <v>1759008</v>
      </c>
      <c r="S31" s="165">
        <v>6329774</v>
      </c>
      <c r="T31" s="165">
        <v>394724</v>
      </c>
      <c r="U31"/>
      <c r="V31"/>
      <c r="W31"/>
    </row>
    <row r="32" spans="2:24" s="191" customFormat="1" hidden="1" x14ac:dyDescent="0.3">
      <c r="B32" s="189">
        <v>42117.149629629632</v>
      </c>
      <c r="C32">
        <v>16</v>
      </c>
      <c r="D32" t="s">
        <v>12</v>
      </c>
      <c r="E32">
        <v>20</v>
      </c>
      <c r="F32" s="192">
        <v>16</v>
      </c>
      <c r="G32" s="192">
        <f>F32*E32</f>
        <v>320</v>
      </c>
      <c r="H32" s="192">
        <v>14</v>
      </c>
      <c r="I32" s="192">
        <f>H32*E32</f>
        <v>280</v>
      </c>
      <c r="J32" s="193">
        <f>F32-H32</f>
        <v>2</v>
      </c>
      <c r="K32" s="197">
        <f>Table1[[#This Row],[Total Sales]]-Table1[[#This Row],[Total Cost]]</f>
        <v>40</v>
      </c>
      <c r="L32">
        <v>572</v>
      </c>
      <c r="M32" t="s">
        <v>16</v>
      </c>
      <c r="N32" t="s">
        <v>14</v>
      </c>
      <c r="P32"/>
      <c r="Q32"/>
      <c r="R32"/>
      <c r="S32"/>
      <c r="T32"/>
      <c r="U32"/>
      <c r="V32"/>
      <c r="W32"/>
    </row>
    <row r="33" spans="2:23" s="191" customFormat="1" hidden="1" x14ac:dyDescent="0.3">
      <c r="B33" s="189">
        <v>42018.298125000001</v>
      </c>
      <c r="C33">
        <v>16</v>
      </c>
      <c r="D33" t="s">
        <v>12</v>
      </c>
      <c r="E33">
        <v>20</v>
      </c>
      <c r="F33" s="192">
        <v>16</v>
      </c>
      <c r="G33" s="192">
        <f>F33*E33</f>
        <v>320</v>
      </c>
      <c r="H33" s="192">
        <v>14</v>
      </c>
      <c r="I33" s="192">
        <f>H33*E33</f>
        <v>280</v>
      </c>
      <c r="J33" s="193">
        <f>F33-H33</f>
        <v>2</v>
      </c>
      <c r="K33" s="197">
        <f>Table1[[#This Row],[Total Sales]]-Table1[[#This Row],[Total Cost]]</f>
        <v>40</v>
      </c>
      <c r="L33">
        <v>572</v>
      </c>
      <c r="M33" t="s">
        <v>16</v>
      </c>
      <c r="N33" t="s">
        <v>38</v>
      </c>
      <c r="P33"/>
      <c r="Q33"/>
      <c r="R33"/>
      <c r="S33"/>
      <c r="T33"/>
      <c r="U33"/>
      <c r="V33"/>
      <c r="W33"/>
    </row>
    <row r="34" spans="2:23" s="191" customFormat="1" hidden="1" x14ac:dyDescent="0.3">
      <c r="B34" s="189">
        <v>42018.298125000001</v>
      </c>
      <c r="C34">
        <v>16</v>
      </c>
      <c r="D34" t="s">
        <v>12</v>
      </c>
      <c r="E34">
        <v>20</v>
      </c>
      <c r="F34" s="192">
        <v>16</v>
      </c>
      <c r="G34" s="192">
        <f>F34*E34</f>
        <v>320</v>
      </c>
      <c r="H34" s="192">
        <v>14</v>
      </c>
      <c r="I34" s="192">
        <f>H34*E34</f>
        <v>280</v>
      </c>
      <c r="J34" s="193">
        <f>F34-H34</f>
        <v>2</v>
      </c>
      <c r="K34" s="197">
        <f>Table1[[#This Row],[Total Sales]]-Table1[[#This Row],[Total Cost]]</f>
        <v>40</v>
      </c>
      <c r="L34">
        <v>572</v>
      </c>
      <c r="M34" t="s">
        <v>16</v>
      </c>
      <c r="N34" t="s">
        <v>38</v>
      </c>
      <c r="P34"/>
      <c r="Q34"/>
      <c r="R34"/>
      <c r="S34"/>
      <c r="T34"/>
      <c r="U34"/>
      <c r="V34"/>
      <c r="W34"/>
    </row>
    <row r="35" spans="2:23" s="191" customFormat="1" x14ac:dyDescent="0.3">
      <c r="B35" s="189">
        <v>42063.139953703707</v>
      </c>
      <c r="C35">
        <v>39</v>
      </c>
      <c r="D35" t="s">
        <v>29</v>
      </c>
      <c r="E35">
        <v>40</v>
      </c>
      <c r="F35" s="192">
        <v>28</v>
      </c>
      <c r="G35" s="192">
        <f>F35*E35</f>
        <v>1120</v>
      </c>
      <c r="H35" s="192">
        <v>27</v>
      </c>
      <c r="I35" s="192">
        <f>H35*E35</f>
        <v>1080</v>
      </c>
      <c r="J35" s="193">
        <f>F35-H35</f>
        <v>1</v>
      </c>
      <c r="K35" s="197">
        <f>Table1[[#This Row],[Total Sales]]-Table1[[#This Row],[Total Cost]]</f>
        <v>40</v>
      </c>
      <c r="L35">
        <v>7</v>
      </c>
      <c r="M35" t="s">
        <v>24</v>
      </c>
      <c r="N35" t="s">
        <v>14</v>
      </c>
      <c r="P35"/>
      <c r="Q35"/>
      <c r="R35"/>
      <c r="S35"/>
      <c r="T35"/>
      <c r="U35"/>
      <c r="V35"/>
      <c r="W35"/>
    </row>
    <row r="36" spans="2:23" s="191" customFormat="1" hidden="1" x14ac:dyDescent="0.3">
      <c r="B36" s="189">
        <v>42212.752650462964</v>
      </c>
      <c r="C36">
        <v>100</v>
      </c>
      <c r="D36" t="s">
        <v>28</v>
      </c>
      <c r="E36">
        <v>10</v>
      </c>
      <c r="F36" s="192">
        <v>8</v>
      </c>
      <c r="G36" s="192">
        <f>F36*E36</f>
        <v>80</v>
      </c>
      <c r="H36" s="192">
        <v>4</v>
      </c>
      <c r="I36" s="192">
        <f>H36*E36</f>
        <v>40</v>
      </c>
      <c r="J36" s="193">
        <f>F36-H36</f>
        <v>4</v>
      </c>
      <c r="K36" s="197">
        <f>Table1[[#This Row],[Total Sales]]-Table1[[#This Row],[Total Cost]]</f>
        <v>40</v>
      </c>
      <c r="L36">
        <v>7</v>
      </c>
      <c r="M36" t="s">
        <v>24</v>
      </c>
      <c r="N36" t="s">
        <v>14</v>
      </c>
      <c r="P36"/>
      <c r="Q36"/>
      <c r="R36"/>
      <c r="S36"/>
      <c r="T36"/>
      <c r="U36"/>
      <c r="V36"/>
      <c r="W36"/>
    </row>
    <row r="37" spans="2:23" s="191" customFormat="1" hidden="1" x14ac:dyDescent="0.3">
      <c r="B37" s="189">
        <v>42153.72928240741</v>
      </c>
      <c r="C37">
        <v>31</v>
      </c>
      <c r="D37" t="s">
        <v>35</v>
      </c>
      <c r="E37">
        <v>10</v>
      </c>
      <c r="F37" s="192">
        <v>17</v>
      </c>
      <c r="G37" s="192">
        <f>F37*E37</f>
        <v>170</v>
      </c>
      <c r="H37" s="192">
        <v>12</v>
      </c>
      <c r="I37" s="192">
        <f>H37*E37</f>
        <v>120</v>
      </c>
      <c r="J37" s="193">
        <f>F37-H37</f>
        <v>5</v>
      </c>
      <c r="K37" s="197">
        <f>Table1[[#This Row],[Total Sales]]-Table1[[#This Row],[Total Cost]]</f>
        <v>50</v>
      </c>
      <c r="L37">
        <v>95</v>
      </c>
      <c r="M37" t="s">
        <v>23</v>
      </c>
      <c r="N37" t="s">
        <v>14</v>
      </c>
      <c r="P37"/>
      <c r="Q37"/>
      <c r="R37"/>
      <c r="S37"/>
      <c r="T37"/>
      <c r="U37"/>
      <c r="V37"/>
      <c r="W37"/>
    </row>
    <row r="38" spans="2:23" s="191" customFormat="1" x14ac:dyDescent="0.3">
      <c r="B38" s="189">
        <v>42308.14162037037</v>
      </c>
      <c r="C38">
        <v>39</v>
      </c>
      <c r="D38" t="s">
        <v>29</v>
      </c>
      <c r="E38">
        <v>50</v>
      </c>
      <c r="F38" s="192">
        <v>28</v>
      </c>
      <c r="G38" s="192">
        <f>F38*E38</f>
        <v>1400</v>
      </c>
      <c r="H38" s="192">
        <v>27</v>
      </c>
      <c r="I38" s="192">
        <f>H38*E38</f>
        <v>1350</v>
      </c>
      <c r="J38" s="193">
        <f>F38-H38</f>
        <v>1</v>
      </c>
      <c r="K38" s="197">
        <f>Table1[[#This Row],[Total Sales]]-Table1[[#This Row],[Total Cost]]</f>
        <v>50</v>
      </c>
      <c r="L38">
        <v>572</v>
      </c>
      <c r="M38" t="s">
        <v>16</v>
      </c>
      <c r="N38" t="s">
        <v>17</v>
      </c>
      <c r="P38"/>
      <c r="Q38"/>
      <c r="R38"/>
      <c r="S38"/>
      <c r="T38"/>
      <c r="U38"/>
      <c r="V38"/>
      <c r="W38"/>
    </row>
    <row r="39" spans="2:23" s="191" customFormat="1" hidden="1" x14ac:dyDescent="0.3">
      <c r="B39" s="189">
        <v>42187.313657407409</v>
      </c>
      <c r="C39">
        <v>16</v>
      </c>
      <c r="D39" t="s">
        <v>12</v>
      </c>
      <c r="E39">
        <v>30</v>
      </c>
      <c r="F39" s="192">
        <v>16</v>
      </c>
      <c r="G39" s="192">
        <f>F39*E39</f>
        <v>480</v>
      </c>
      <c r="H39" s="192">
        <v>14</v>
      </c>
      <c r="I39" s="192">
        <f>H39*E39</f>
        <v>420</v>
      </c>
      <c r="J39" s="193">
        <f>F39-H39</f>
        <v>2</v>
      </c>
      <c r="K39" s="197">
        <f>Table1[[#This Row],[Total Sales]]-Table1[[#This Row],[Total Cost]]</f>
        <v>60</v>
      </c>
      <c r="L39">
        <v>572</v>
      </c>
      <c r="M39" t="s">
        <v>16</v>
      </c>
      <c r="N39" t="s">
        <v>38</v>
      </c>
      <c r="P39"/>
      <c r="Q39"/>
      <c r="R39"/>
      <c r="S39"/>
      <c r="T39"/>
      <c r="U39"/>
      <c r="V39"/>
      <c r="W39"/>
    </row>
    <row r="40" spans="2:23" s="191" customFormat="1" hidden="1" x14ac:dyDescent="0.3">
      <c r="B40" s="189">
        <v>42063.795127314814</v>
      </c>
      <c r="C40">
        <v>4</v>
      </c>
      <c r="D40" t="s">
        <v>15</v>
      </c>
      <c r="E40">
        <v>20</v>
      </c>
      <c r="F40" s="192">
        <v>9</v>
      </c>
      <c r="G40" s="192">
        <f>F40*E40</f>
        <v>180</v>
      </c>
      <c r="H40" s="192">
        <v>6</v>
      </c>
      <c r="I40" s="192">
        <f>H40*E40</f>
        <v>120</v>
      </c>
      <c r="J40" s="193">
        <f>F40-H40</f>
        <v>3</v>
      </c>
      <c r="K40" s="197">
        <f>Table1[[#This Row],[Total Sales]]-Table1[[#This Row],[Total Cost]]</f>
        <v>60</v>
      </c>
      <c r="L40">
        <v>95</v>
      </c>
      <c r="M40" t="s">
        <v>23</v>
      </c>
      <c r="N40" t="s">
        <v>17</v>
      </c>
      <c r="P40"/>
      <c r="Q40"/>
      <c r="R40"/>
      <c r="S40"/>
      <c r="T40"/>
      <c r="U40"/>
      <c r="V40"/>
      <c r="W40"/>
    </row>
    <row r="41" spans="2:23" s="191" customFormat="1" x14ac:dyDescent="0.3">
      <c r="B41" s="189">
        <v>42061.662129629629</v>
      </c>
      <c r="C41">
        <v>39</v>
      </c>
      <c r="D41" t="s">
        <v>29</v>
      </c>
      <c r="E41">
        <v>60</v>
      </c>
      <c r="F41" s="192">
        <v>28</v>
      </c>
      <c r="G41" s="192">
        <f>F41*E41</f>
        <v>1680</v>
      </c>
      <c r="H41" s="192">
        <v>27</v>
      </c>
      <c r="I41" s="192">
        <f>H41*E41</f>
        <v>1620</v>
      </c>
      <c r="J41" s="193">
        <f>F41-H41</f>
        <v>1</v>
      </c>
      <c r="K41" s="197">
        <f>Table1[[#This Row],[Total Sales]]-Table1[[#This Row],[Total Cost]]</f>
        <v>60</v>
      </c>
      <c r="L41">
        <v>557</v>
      </c>
      <c r="M41" t="s">
        <v>27</v>
      </c>
      <c r="N41" t="s">
        <v>17</v>
      </c>
      <c r="P41"/>
      <c r="Q41"/>
      <c r="R41"/>
      <c r="S41"/>
      <c r="T41"/>
      <c r="U41"/>
      <c r="V41"/>
      <c r="W41"/>
    </row>
    <row r="42" spans="2:23" s="191" customFormat="1" hidden="1" x14ac:dyDescent="0.3">
      <c r="B42" s="189">
        <v>42308.14162037037</v>
      </c>
      <c r="C42">
        <v>16</v>
      </c>
      <c r="D42" t="s">
        <v>12</v>
      </c>
      <c r="E42">
        <v>40</v>
      </c>
      <c r="F42" s="192">
        <v>16</v>
      </c>
      <c r="G42" s="192">
        <f>F42*E42</f>
        <v>640</v>
      </c>
      <c r="H42" s="192">
        <v>14</v>
      </c>
      <c r="I42" s="192">
        <f>H42*E42</f>
        <v>560</v>
      </c>
      <c r="J42" s="193">
        <f>F42-H42</f>
        <v>2</v>
      </c>
      <c r="K42" s="197">
        <f>Table1[[#This Row],[Total Sales]]-Table1[[#This Row],[Total Cost]]</f>
        <v>80</v>
      </c>
      <c r="L42">
        <v>686</v>
      </c>
      <c r="M42" t="s">
        <v>31</v>
      </c>
      <c r="N42" t="s">
        <v>17</v>
      </c>
      <c r="P42"/>
      <c r="Q42"/>
      <c r="R42"/>
      <c r="S42"/>
      <c r="T42"/>
      <c r="U42"/>
      <c r="V42"/>
      <c r="W42"/>
    </row>
    <row r="43" spans="2:23" s="191" customFormat="1" hidden="1" x14ac:dyDescent="0.3">
      <c r="B43" s="189">
        <v>42073.886967592596</v>
      </c>
      <c r="C43">
        <v>16</v>
      </c>
      <c r="D43" t="s">
        <v>12</v>
      </c>
      <c r="E43">
        <v>40</v>
      </c>
      <c r="F43" s="192">
        <v>16</v>
      </c>
      <c r="G43" s="192">
        <f>F43*E43</f>
        <v>640</v>
      </c>
      <c r="H43" s="192">
        <v>14</v>
      </c>
      <c r="I43" s="192">
        <f>H43*E43</f>
        <v>560</v>
      </c>
      <c r="J43" s="193">
        <f>F43-H43</f>
        <v>2</v>
      </c>
      <c r="K43" s="197">
        <f>Table1[[#This Row],[Total Sales]]-Table1[[#This Row],[Total Cost]]</f>
        <v>80</v>
      </c>
      <c r="L43">
        <v>95</v>
      </c>
      <c r="M43" t="s">
        <v>23</v>
      </c>
      <c r="N43" t="s">
        <v>14</v>
      </c>
      <c r="P43"/>
      <c r="Q43"/>
      <c r="R43"/>
      <c r="S43"/>
      <c r="T43"/>
      <c r="U43"/>
      <c r="V43"/>
      <c r="W43"/>
    </row>
    <row r="44" spans="2:23" s="191" customFormat="1" hidden="1" x14ac:dyDescent="0.3">
      <c r="B44" s="189">
        <v>42047.56150462963</v>
      </c>
      <c r="C44">
        <v>2</v>
      </c>
      <c r="D44" t="s">
        <v>33</v>
      </c>
      <c r="E44">
        <v>40</v>
      </c>
      <c r="F44" s="192">
        <v>8</v>
      </c>
      <c r="G44" s="192">
        <f>F44*E44</f>
        <v>320</v>
      </c>
      <c r="H44" s="192">
        <v>6</v>
      </c>
      <c r="I44" s="192">
        <f>H44*E44</f>
        <v>240</v>
      </c>
      <c r="J44" s="193">
        <f>F44-H44</f>
        <v>2</v>
      </c>
      <c r="K44" s="197">
        <f>Table1[[#This Row],[Total Sales]]-Table1[[#This Row],[Total Cost]]</f>
        <v>80</v>
      </c>
      <c r="L44">
        <v>7</v>
      </c>
      <c r="M44" t="s">
        <v>24</v>
      </c>
      <c r="N44" t="s">
        <v>17</v>
      </c>
      <c r="P44"/>
      <c r="Q44"/>
      <c r="R44"/>
      <c r="S44"/>
      <c r="T44"/>
      <c r="U44"/>
      <c r="V44"/>
      <c r="W44"/>
    </row>
    <row r="45" spans="2:23" s="191" customFormat="1" hidden="1" x14ac:dyDescent="0.3">
      <c r="B45" s="189">
        <v>42168.179143518515</v>
      </c>
      <c r="C45">
        <v>100</v>
      </c>
      <c r="D45" t="s">
        <v>28</v>
      </c>
      <c r="E45">
        <v>20</v>
      </c>
      <c r="F45" s="192">
        <v>8</v>
      </c>
      <c r="G45" s="192">
        <f>F45*E45</f>
        <v>160</v>
      </c>
      <c r="H45" s="192">
        <v>4</v>
      </c>
      <c r="I45" s="192">
        <f>H45*E45</f>
        <v>80</v>
      </c>
      <c r="J45" s="193">
        <f>F45-H45</f>
        <v>4</v>
      </c>
      <c r="K45" s="197">
        <f>Table1[[#This Row],[Total Sales]]-Table1[[#This Row],[Total Cost]]</f>
        <v>80</v>
      </c>
      <c r="L45">
        <v>14</v>
      </c>
      <c r="M45" t="s">
        <v>25</v>
      </c>
      <c r="N45" t="s">
        <v>14</v>
      </c>
      <c r="P45"/>
      <c r="Q45"/>
      <c r="R45"/>
      <c r="S45"/>
      <c r="T45"/>
      <c r="U45"/>
      <c r="V45"/>
      <c r="W45"/>
    </row>
    <row r="46" spans="2:23" s="191" customFormat="1" hidden="1" x14ac:dyDescent="0.3">
      <c r="B46" s="189">
        <v>42285.127314814818</v>
      </c>
      <c r="C46">
        <v>16</v>
      </c>
      <c r="D46" t="s">
        <v>12</v>
      </c>
      <c r="E46">
        <v>50</v>
      </c>
      <c r="F46" s="192">
        <v>16</v>
      </c>
      <c r="G46" s="192">
        <f>F46*E46</f>
        <v>800</v>
      </c>
      <c r="H46" s="192">
        <v>14</v>
      </c>
      <c r="I46" s="192">
        <f>H46*E46</f>
        <v>700</v>
      </c>
      <c r="J46" s="193">
        <f>F46-H46</f>
        <v>2</v>
      </c>
      <c r="K46" s="197">
        <f>Table1[[#This Row],[Total Sales]]-Table1[[#This Row],[Total Cost]]</f>
        <v>100</v>
      </c>
      <c r="L46">
        <v>7</v>
      </c>
      <c r="M46" t="s">
        <v>24</v>
      </c>
      <c r="N46" t="s">
        <v>17</v>
      </c>
      <c r="P46"/>
      <c r="Q46"/>
      <c r="R46"/>
      <c r="S46"/>
      <c r="T46"/>
      <c r="U46"/>
    </row>
    <row r="47" spans="2:23" s="191" customFormat="1" hidden="1" x14ac:dyDescent="0.3">
      <c r="B47" s="189">
        <v>42199.927199074074</v>
      </c>
      <c r="C47">
        <v>16</v>
      </c>
      <c r="D47" t="s">
        <v>12</v>
      </c>
      <c r="E47">
        <v>50</v>
      </c>
      <c r="F47" s="192">
        <v>16</v>
      </c>
      <c r="G47" s="192">
        <f>F47*E47</f>
        <v>800</v>
      </c>
      <c r="H47" s="192">
        <v>14</v>
      </c>
      <c r="I47" s="192">
        <f>H47*E47</f>
        <v>700</v>
      </c>
      <c r="J47" s="193">
        <f>F47-H47</f>
        <v>2</v>
      </c>
      <c r="K47" s="197">
        <f>Table1[[#This Row],[Total Sales]]-Table1[[#This Row],[Total Cost]]</f>
        <v>100</v>
      </c>
      <c r="L47">
        <v>572</v>
      </c>
      <c r="M47" t="s">
        <v>16</v>
      </c>
      <c r="N47" t="s">
        <v>17</v>
      </c>
      <c r="P47"/>
      <c r="Q47"/>
      <c r="R47"/>
      <c r="S47"/>
      <c r="T47"/>
      <c r="U47"/>
    </row>
    <row r="48" spans="2:23" s="191" customFormat="1" hidden="1" x14ac:dyDescent="0.3">
      <c r="B48" s="189">
        <v>42070.245937500003</v>
      </c>
      <c r="C48">
        <v>16</v>
      </c>
      <c r="D48" t="s">
        <v>12</v>
      </c>
      <c r="E48">
        <v>50</v>
      </c>
      <c r="F48" s="192">
        <v>16</v>
      </c>
      <c r="G48" s="192">
        <f>F48*E48</f>
        <v>800</v>
      </c>
      <c r="H48" s="192">
        <v>14</v>
      </c>
      <c r="I48" s="192">
        <f>H48*E48</f>
        <v>700</v>
      </c>
      <c r="J48" s="193">
        <f>F48-H48</f>
        <v>2</v>
      </c>
      <c r="K48" s="197">
        <f>Table1[[#This Row],[Total Sales]]-Table1[[#This Row],[Total Cost]]</f>
        <v>100</v>
      </c>
      <c r="L48">
        <v>557</v>
      </c>
      <c r="M48" t="s">
        <v>27</v>
      </c>
      <c r="N48" t="s">
        <v>17</v>
      </c>
      <c r="P48"/>
      <c r="Q48"/>
      <c r="R48"/>
      <c r="S48"/>
      <c r="T48"/>
      <c r="U48"/>
    </row>
    <row r="49" spans="2:21" s="191" customFormat="1" hidden="1" x14ac:dyDescent="0.3">
      <c r="B49" s="189">
        <v>42247.356550925928</v>
      </c>
      <c r="C49">
        <v>31</v>
      </c>
      <c r="D49" t="s">
        <v>35</v>
      </c>
      <c r="E49">
        <v>20</v>
      </c>
      <c r="F49" s="192">
        <v>17</v>
      </c>
      <c r="G49" s="192">
        <f>F49*E49</f>
        <v>340</v>
      </c>
      <c r="H49" s="192">
        <v>12</v>
      </c>
      <c r="I49" s="192">
        <f>H49*E49</f>
        <v>240</v>
      </c>
      <c r="J49" s="193">
        <f>F49-H49</f>
        <v>5</v>
      </c>
      <c r="K49" s="197">
        <f>Table1[[#This Row],[Total Sales]]-Table1[[#This Row],[Total Cost]]</f>
        <v>100</v>
      </c>
      <c r="L49">
        <v>557</v>
      </c>
      <c r="M49" t="s">
        <v>27</v>
      </c>
      <c r="N49" t="s">
        <v>17</v>
      </c>
      <c r="P49"/>
      <c r="Q49"/>
      <c r="R49"/>
      <c r="S49"/>
      <c r="T49"/>
      <c r="U49"/>
    </row>
    <row r="50" spans="2:21" s="191" customFormat="1" hidden="1" x14ac:dyDescent="0.3">
      <c r="B50" s="189">
        <v>42390.515370370369</v>
      </c>
      <c r="C50">
        <v>2</v>
      </c>
      <c r="D50" t="s">
        <v>33</v>
      </c>
      <c r="E50">
        <v>50</v>
      </c>
      <c r="F50" s="192">
        <v>8</v>
      </c>
      <c r="G50" s="192">
        <f>F50*E50</f>
        <v>400</v>
      </c>
      <c r="H50" s="192">
        <v>6</v>
      </c>
      <c r="I50" s="192">
        <f>H50*E50</f>
        <v>300</v>
      </c>
      <c r="J50" s="193">
        <f>F50-H50</f>
        <v>2</v>
      </c>
      <c r="K50" s="197">
        <f>Table1[[#This Row],[Total Sales]]-Table1[[#This Row],[Total Cost]]</f>
        <v>100</v>
      </c>
      <c r="L50">
        <v>14</v>
      </c>
      <c r="M50" t="s">
        <v>25</v>
      </c>
      <c r="N50" t="s">
        <v>17</v>
      </c>
      <c r="P50"/>
      <c r="Q50"/>
      <c r="R50"/>
      <c r="S50"/>
      <c r="T50"/>
      <c r="U50"/>
    </row>
    <row r="51" spans="2:21" s="191" customFormat="1" hidden="1" x14ac:dyDescent="0.3">
      <c r="B51" s="189">
        <v>42381.432835648149</v>
      </c>
      <c r="C51">
        <v>2</v>
      </c>
      <c r="D51" t="s">
        <v>33</v>
      </c>
      <c r="E51">
        <v>50</v>
      </c>
      <c r="F51" s="192">
        <v>8</v>
      </c>
      <c r="G51" s="192">
        <f>F51*E51</f>
        <v>400</v>
      </c>
      <c r="H51" s="192">
        <v>6</v>
      </c>
      <c r="I51" s="192">
        <f>H51*E51</f>
        <v>300</v>
      </c>
      <c r="J51" s="193">
        <f>F51-H51</f>
        <v>2</v>
      </c>
      <c r="K51" s="197">
        <f>Table1[[#This Row],[Total Sales]]-Table1[[#This Row],[Total Cost]]</f>
        <v>100</v>
      </c>
      <c r="L51">
        <v>14</v>
      </c>
      <c r="M51" t="s">
        <v>25</v>
      </c>
      <c r="N51" t="s">
        <v>17</v>
      </c>
      <c r="P51"/>
      <c r="Q51"/>
      <c r="R51"/>
      <c r="S51"/>
      <c r="T51"/>
      <c r="U51"/>
    </row>
    <row r="52" spans="2:21" s="191" customFormat="1" hidden="1" x14ac:dyDescent="0.3">
      <c r="B52" s="189">
        <v>42370.908622685187</v>
      </c>
      <c r="C52">
        <v>2</v>
      </c>
      <c r="D52" t="s">
        <v>33</v>
      </c>
      <c r="E52">
        <v>50</v>
      </c>
      <c r="F52" s="192">
        <v>8</v>
      </c>
      <c r="G52" s="192">
        <f>F52*E52</f>
        <v>400</v>
      </c>
      <c r="H52" s="192">
        <v>6</v>
      </c>
      <c r="I52" s="192">
        <f>H52*E52</f>
        <v>300</v>
      </c>
      <c r="J52" s="193">
        <f>F52-H52</f>
        <v>2</v>
      </c>
      <c r="K52" s="197">
        <f>Table1[[#This Row],[Total Sales]]-Table1[[#This Row],[Total Cost]]</f>
        <v>100</v>
      </c>
      <c r="L52">
        <v>14</v>
      </c>
      <c r="M52" t="s">
        <v>25</v>
      </c>
      <c r="N52" t="s">
        <v>17</v>
      </c>
      <c r="P52"/>
      <c r="Q52"/>
      <c r="R52"/>
      <c r="S52"/>
      <c r="T52"/>
      <c r="U52"/>
    </row>
    <row r="53" spans="2:21" s="191" customFormat="1" hidden="1" x14ac:dyDescent="0.3">
      <c r="B53" s="189">
        <v>42027.445775462962</v>
      </c>
      <c r="C53">
        <v>2</v>
      </c>
      <c r="D53" t="s">
        <v>33</v>
      </c>
      <c r="E53">
        <v>50</v>
      </c>
      <c r="F53" s="192">
        <v>8</v>
      </c>
      <c r="G53" s="192">
        <f>F53*E53</f>
        <v>400</v>
      </c>
      <c r="H53" s="192">
        <v>6</v>
      </c>
      <c r="I53" s="192">
        <f>H53*E53</f>
        <v>300</v>
      </c>
      <c r="J53" s="193">
        <f>F53-H53</f>
        <v>2</v>
      </c>
      <c r="K53" s="197">
        <f>Table1[[#This Row],[Total Sales]]-Table1[[#This Row],[Total Cost]]</f>
        <v>100</v>
      </c>
      <c r="L53">
        <v>23</v>
      </c>
      <c r="M53" t="s">
        <v>21</v>
      </c>
      <c r="N53" t="s">
        <v>14</v>
      </c>
      <c r="P53"/>
      <c r="Q53"/>
      <c r="R53"/>
      <c r="S53"/>
      <c r="T53"/>
      <c r="U53"/>
    </row>
    <row r="54" spans="2:21" s="191" customFormat="1" hidden="1" x14ac:dyDescent="0.3">
      <c r="B54" s="189">
        <v>42226.330069444448</v>
      </c>
      <c r="C54">
        <v>16</v>
      </c>
      <c r="D54" t="s">
        <v>12</v>
      </c>
      <c r="E54">
        <v>60</v>
      </c>
      <c r="F54" s="192">
        <v>16</v>
      </c>
      <c r="G54" s="192">
        <f>F54*E54</f>
        <v>960</v>
      </c>
      <c r="H54" s="192">
        <v>14</v>
      </c>
      <c r="I54" s="192">
        <f>H54*E54</f>
        <v>840</v>
      </c>
      <c r="J54" s="193">
        <f>F54-H54</f>
        <v>2</v>
      </c>
      <c r="K54" s="197">
        <f>Table1[[#This Row],[Total Sales]]-Table1[[#This Row],[Total Cost]]</f>
        <v>120</v>
      </c>
      <c r="L54">
        <v>572</v>
      </c>
      <c r="M54" t="s">
        <v>16</v>
      </c>
      <c r="N54" t="s">
        <v>14</v>
      </c>
      <c r="P54"/>
      <c r="Q54"/>
      <c r="R54"/>
      <c r="S54"/>
      <c r="T54"/>
      <c r="U54"/>
    </row>
    <row r="55" spans="2:21" s="191" customFormat="1" hidden="1" x14ac:dyDescent="0.3">
      <c r="B55" s="189">
        <v>42305.808078703703</v>
      </c>
      <c r="C55">
        <v>16</v>
      </c>
      <c r="D55" t="s">
        <v>12</v>
      </c>
      <c r="E55">
        <v>60</v>
      </c>
      <c r="F55" s="192">
        <v>16</v>
      </c>
      <c r="G55" s="192">
        <f>F55*E55</f>
        <v>960</v>
      </c>
      <c r="H55" s="192">
        <v>14</v>
      </c>
      <c r="I55" s="192">
        <f>H55*E55</f>
        <v>840</v>
      </c>
      <c r="J55" s="193">
        <f>F55-H55</f>
        <v>2</v>
      </c>
      <c r="K55" s="197">
        <f>Table1[[#This Row],[Total Sales]]-Table1[[#This Row],[Total Cost]]</f>
        <v>120</v>
      </c>
      <c r="L55">
        <v>846</v>
      </c>
      <c r="M55" t="s">
        <v>30</v>
      </c>
      <c r="N55" t="s">
        <v>38</v>
      </c>
      <c r="P55"/>
      <c r="Q55"/>
      <c r="R55"/>
      <c r="S55"/>
      <c r="T55"/>
      <c r="U55"/>
    </row>
    <row r="56" spans="2:21" s="191" customFormat="1" hidden="1" x14ac:dyDescent="0.3">
      <c r="B56" s="189">
        <v>42057.564791666664</v>
      </c>
      <c r="C56">
        <v>4</v>
      </c>
      <c r="D56" t="s">
        <v>15</v>
      </c>
      <c r="E56">
        <v>40</v>
      </c>
      <c r="F56" s="192">
        <v>9</v>
      </c>
      <c r="G56" s="192">
        <f>F56*E56</f>
        <v>360</v>
      </c>
      <c r="H56" s="192">
        <v>6</v>
      </c>
      <c r="I56" s="192">
        <f>H56*E56</f>
        <v>240</v>
      </c>
      <c r="J56" s="193">
        <f>F56-H56</f>
        <v>3</v>
      </c>
      <c r="K56" s="197">
        <f>Table1[[#This Row],[Total Sales]]-Table1[[#This Row],[Total Cost]]</f>
        <v>120</v>
      </c>
      <c r="L56">
        <v>846</v>
      </c>
      <c r="M56" t="s">
        <v>30</v>
      </c>
      <c r="N56" t="s">
        <v>17</v>
      </c>
      <c r="P56"/>
      <c r="Q56"/>
      <c r="R56"/>
      <c r="S56"/>
      <c r="T56"/>
      <c r="U56"/>
    </row>
    <row r="57" spans="2:21" s="191" customFormat="1" hidden="1" x14ac:dyDescent="0.3">
      <c r="B57" s="189">
        <v>42061.715509259258</v>
      </c>
      <c r="C57">
        <v>2</v>
      </c>
      <c r="D57" t="s">
        <v>33</v>
      </c>
      <c r="E57">
        <v>60</v>
      </c>
      <c r="F57" s="192">
        <v>8</v>
      </c>
      <c r="G57" s="192">
        <f>F57*E57</f>
        <v>480</v>
      </c>
      <c r="H57" s="192">
        <v>6</v>
      </c>
      <c r="I57" s="192">
        <f>H57*E57</f>
        <v>360</v>
      </c>
      <c r="J57" s="193">
        <f>F57-H57</f>
        <v>2</v>
      </c>
      <c r="K57" s="197">
        <f>Table1[[#This Row],[Total Sales]]-Table1[[#This Row],[Total Cost]]</f>
        <v>120</v>
      </c>
      <c r="L57">
        <v>95</v>
      </c>
      <c r="M57" t="s">
        <v>23</v>
      </c>
      <c r="N57" t="s">
        <v>17</v>
      </c>
      <c r="P57"/>
      <c r="Q57"/>
      <c r="R57"/>
      <c r="S57"/>
      <c r="T57"/>
    </row>
    <row r="58" spans="2:21" s="191" customFormat="1" hidden="1" x14ac:dyDescent="0.3">
      <c r="B58" s="189">
        <v>42075.796851851854</v>
      </c>
      <c r="C58">
        <v>30</v>
      </c>
      <c r="D58" t="s">
        <v>26</v>
      </c>
      <c r="E58">
        <v>20</v>
      </c>
      <c r="F58" s="192">
        <v>12</v>
      </c>
      <c r="G58" s="192">
        <f>F58*E58</f>
        <v>240</v>
      </c>
      <c r="H58" s="192">
        <v>6</v>
      </c>
      <c r="I58" s="192">
        <f>H58*E58</f>
        <v>120</v>
      </c>
      <c r="J58" s="193">
        <f>F58-H58</f>
        <v>6</v>
      </c>
      <c r="K58" s="197">
        <f>Table1[[#This Row],[Total Sales]]-Table1[[#This Row],[Total Cost]]</f>
        <v>120</v>
      </c>
      <c r="L58">
        <v>7</v>
      </c>
      <c r="M58" t="s">
        <v>24</v>
      </c>
      <c r="N58" t="s">
        <v>17</v>
      </c>
      <c r="P58"/>
      <c r="Q58"/>
      <c r="R58"/>
      <c r="S58"/>
      <c r="T58"/>
    </row>
    <row r="59" spans="2:21" s="191" customFormat="1" hidden="1" x14ac:dyDescent="0.3">
      <c r="B59" s="189">
        <v>42085.028495370374</v>
      </c>
      <c r="C59">
        <v>19</v>
      </c>
      <c r="D59" t="s">
        <v>122</v>
      </c>
      <c r="E59">
        <v>10</v>
      </c>
      <c r="F59" s="192">
        <v>37</v>
      </c>
      <c r="G59" s="192">
        <f>F59*E59</f>
        <v>370</v>
      </c>
      <c r="H59" s="192">
        <v>25</v>
      </c>
      <c r="I59" s="192">
        <f>H59*E59</f>
        <v>250</v>
      </c>
      <c r="J59" s="193">
        <f>F59-H59</f>
        <v>12</v>
      </c>
      <c r="K59" s="197">
        <f>Table1[[#This Row],[Total Sales]]-Table1[[#This Row],[Total Cost]]</f>
        <v>120</v>
      </c>
      <c r="L59">
        <v>14</v>
      </c>
      <c r="M59" t="s">
        <v>25</v>
      </c>
      <c r="N59" t="s">
        <v>17</v>
      </c>
      <c r="P59"/>
      <c r="Q59"/>
      <c r="R59"/>
      <c r="S59"/>
      <c r="T59"/>
    </row>
    <row r="60" spans="2:21" s="191" customFormat="1" hidden="1" x14ac:dyDescent="0.3">
      <c r="B60" s="189">
        <v>42044.014432870368</v>
      </c>
      <c r="C60">
        <v>16</v>
      </c>
      <c r="D60" t="s">
        <v>12</v>
      </c>
      <c r="E60">
        <v>70</v>
      </c>
      <c r="F60" s="192">
        <v>16</v>
      </c>
      <c r="G60" s="192">
        <f>F60*E60</f>
        <v>1120</v>
      </c>
      <c r="H60" s="192">
        <v>14</v>
      </c>
      <c r="I60" s="192">
        <f>H60*E60</f>
        <v>980</v>
      </c>
      <c r="J60" s="193">
        <f>F60-H60</f>
        <v>2</v>
      </c>
      <c r="K60" s="197">
        <f>Table1[[#This Row],[Total Sales]]-Table1[[#This Row],[Total Cost]]</f>
        <v>140</v>
      </c>
      <c r="L60">
        <v>95</v>
      </c>
      <c r="M60" t="s">
        <v>23</v>
      </c>
      <c r="N60" t="s">
        <v>38</v>
      </c>
      <c r="P60"/>
      <c r="Q60"/>
      <c r="R60"/>
      <c r="S60"/>
      <c r="T60"/>
    </row>
    <row r="61" spans="2:21" s="191" customFormat="1" hidden="1" x14ac:dyDescent="0.3">
      <c r="B61" s="189">
        <v>42063.795127314814</v>
      </c>
      <c r="C61">
        <v>4</v>
      </c>
      <c r="D61" t="s">
        <v>15</v>
      </c>
      <c r="E61">
        <v>50</v>
      </c>
      <c r="F61" s="192">
        <v>9</v>
      </c>
      <c r="G61" s="192">
        <f>F61*E61</f>
        <v>450</v>
      </c>
      <c r="H61" s="192">
        <v>6</v>
      </c>
      <c r="I61" s="192">
        <f>H61*E61</f>
        <v>300</v>
      </c>
      <c r="J61" s="193">
        <f>F61-H61</f>
        <v>3</v>
      </c>
      <c r="K61" s="197">
        <f>Table1[[#This Row],[Total Sales]]-Table1[[#This Row],[Total Cost]]</f>
        <v>150</v>
      </c>
      <c r="L61">
        <v>95</v>
      </c>
      <c r="M61" t="s">
        <v>23</v>
      </c>
      <c r="N61" t="s">
        <v>17</v>
      </c>
      <c r="P61"/>
      <c r="Q61"/>
      <c r="R61"/>
      <c r="S61"/>
      <c r="T61"/>
    </row>
    <row r="62" spans="2:21" s="191" customFormat="1" hidden="1" x14ac:dyDescent="0.3">
      <c r="B62" s="189">
        <v>42182.423321759263</v>
      </c>
      <c r="C62">
        <v>31</v>
      </c>
      <c r="D62" t="s">
        <v>35</v>
      </c>
      <c r="E62">
        <v>30</v>
      </c>
      <c r="F62" s="192">
        <v>17</v>
      </c>
      <c r="G62" s="192">
        <f>F62*E62</f>
        <v>510</v>
      </c>
      <c r="H62" s="192">
        <v>12</v>
      </c>
      <c r="I62" s="192">
        <f>H62*E62</f>
        <v>360</v>
      </c>
      <c r="J62" s="193">
        <f>F62-H62</f>
        <v>5</v>
      </c>
      <c r="K62" s="197">
        <f>Table1[[#This Row],[Total Sales]]-Table1[[#This Row],[Total Cost]]</f>
        <v>150</v>
      </c>
      <c r="L62">
        <v>223</v>
      </c>
      <c r="M62" t="s">
        <v>13</v>
      </c>
      <c r="N62" t="s">
        <v>14</v>
      </c>
      <c r="P62"/>
      <c r="Q62"/>
      <c r="R62"/>
      <c r="S62"/>
      <c r="T62"/>
    </row>
    <row r="63" spans="2:21" s="191" customFormat="1" hidden="1" x14ac:dyDescent="0.3">
      <c r="B63" s="189">
        <v>42368.608865740738</v>
      </c>
      <c r="C63">
        <v>16</v>
      </c>
      <c r="D63" t="s">
        <v>12</v>
      </c>
      <c r="E63">
        <v>80</v>
      </c>
      <c r="F63" s="192">
        <v>16</v>
      </c>
      <c r="G63" s="192">
        <f>F63*E63</f>
        <v>1280</v>
      </c>
      <c r="H63" s="192">
        <v>14</v>
      </c>
      <c r="I63" s="192">
        <f>H63*E63</f>
        <v>1120</v>
      </c>
      <c r="J63" s="193">
        <f>F63-H63</f>
        <v>2</v>
      </c>
      <c r="K63" s="197">
        <f>Table1[[#This Row],[Total Sales]]-Table1[[#This Row],[Total Cost]]</f>
        <v>160</v>
      </c>
      <c r="L63">
        <v>572</v>
      </c>
      <c r="M63" t="s">
        <v>16</v>
      </c>
      <c r="N63" t="s">
        <v>17</v>
      </c>
      <c r="P63"/>
      <c r="Q63"/>
      <c r="R63"/>
      <c r="S63"/>
      <c r="T63"/>
    </row>
    <row r="64" spans="2:21" s="191" customFormat="1" hidden="1" x14ac:dyDescent="0.3">
      <c r="B64" s="189">
        <v>42259.740347222221</v>
      </c>
      <c r="C64">
        <v>16</v>
      </c>
      <c r="D64" t="s">
        <v>12</v>
      </c>
      <c r="E64">
        <v>80</v>
      </c>
      <c r="F64" s="192">
        <v>16</v>
      </c>
      <c r="G64" s="192">
        <f>F64*E64</f>
        <v>1280</v>
      </c>
      <c r="H64" s="192">
        <v>14</v>
      </c>
      <c r="I64" s="192">
        <f>H64*E64</f>
        <v>1120</v>
      </c>
      <c r="J64" s="193">
        <f>F64-H64</f>
        <v>2</v>
      </c>
      <c r="K64" s="197">
        <f>Table1[[#This Row],[Total Sales]]-Table1[[#This Row],[Total Cost]]</f>
        <v>160</v>
      </c>
      <c r="L64">
        <v>7</v>
      </c>
      <c r="M64" t="s">
        <v>24</v>
      </c>
      <c r="N64" t="s">
        <v>14</v>
      </c>
      <c r="P64"/>
      <c r="Q64"/>
      <c r="R64"/>
      <c r="S64"/>
      <c r="T64"/>
    </row>
    <row r="65" spans="2:20" s="191" customFormat="1" hidden="1" x14ac:dyDescent="0.3">
      <c r="B65" s="189">
        <v>42069.518379629626</v>
      </c>
      <c r="C65">
        <v>16</v>
      </c>
      <c r="D65" t="s">
        <v>12</v>
      </c>
      <c r="E65">
        <v>80</v>
      </c>
      <c r="F65" s="192">
        <v>16</v>
      </c>
      <c r="G65" s="192">
        <f>F65*E65</f>
        <v>1280</v>
      </c>
      <c r="H65" s="192">
        <v>14</v>
      </c>
      <c r="I65" s="192">
        <f>H65*E65</f>
        <v>1120</v>
      </c>
      <c r="J65" s="193">
        <f>F65-H65</f>
        <v>2</v>
      </c>
      <c r="K65" s="197">
        <f>Table1[[#This Row],[Total Sales]]-Table1[[#This Row],[Total Cost]]</f>
        <v>160</v>
      </c>
      <c r="L65">
        <v>7</v>
      </c>
      <c r="M65" t="s">
        <v>24</v>
      </c>
      <c r="N65" t="s">
        <v>14</v>
      </c>
      <c r="P65"/>
      <c r="Q65"/>
      <c r="R65"/>
      <c r="S65"/>
      <c r="T65"/>
    </row>
    <row r="66" spans="2:20" s="191" customFormat="1" hidden="1" x14ac:dyDescent="0.3">
      <c r="B66" s="189">
        <v>42245.433865740742</v>
      </c>
      <c r="C66">
        <v>100</v>
      </c>
      <c r="D66" t="s">
        <v>28</v>
      </c>
      <c r="E66">
        <v>40</v>
      </c>
      <c r="F66" s="192">
        <v>8</v>
      </c>
      <c r="G66" s="192">
        <f>F66*E66</f>
        <v>320</v>
      </c>
      <c r="H66" s="192">
        <v>4</v>
      </c>
      <c r="I66" s="192">
        <f>H66*E66</f>
        <v>160</v>
      </c>
      <c r="J66" s="193">
        <f>F66-H66</f>
        <v>4</v>
      </c>
      <c r="K66" s="197">
        <f>Table1[[#This Row],[Total Sales]]-Table1[[#This Row],[Total Cost]]</f>
        <v>160</v>
      </c>
      <c r="L66">
        <v>14</v>
      </c>
      <c r="M66" t="s">
        <v>25</v>
      </c>
      <c r="N66" t="s">
        <v>14</v>
      </c>
      <c r="P66"/>
      <c r="Q66"/>
      <c r="R66"/>
      <c r="S66"/>
      <c r="T66"/>
    </row>
    <row r="67" spans="2:20" s="191" customFormat="1" hidden="1" x14ac:dyDescent="0.3">
      <c r="B67" s="189">
        <v>42184.895162037035</v>
      </c>
      <c r="C67">
        <v>30</v>
      </c>
      <c r="D67" t="s">
        <v>26</v>
      </c>
      <c r="E67">
        <v>40</v>
      </c>
      <c r="F67" s="192">
        <v>12</v>
      </c>
      <c r="G67" s="192">
        <f>F67*E67</f>
        <v>480</v>
      </c>
      <c r="H67" s="192">
        <v>8</v>
      </c>
      <c r="I67" s="192">
        <f>H67*E67</f>
        <v>320</v>
      </c>
      <c r="J67" s="193">
        <f>F67-H67</f>
        <v>4</v>
      </c>
      <c r="K67" s="197">
        <f>Table1[[#This Row],[Total Sales]]-Table1[[#This Row],[Total Cost]]</f>
        <v>160</v>
      </c>
      <c r="L67">
        <v>95</v>
      </c>
      <c r="M67" t="s">
        <v>23</v>
      </c>
      <c r="N67" t="s">
        <v>17</v>
      </c>
      <c r="P67"/>
      <c r="Q67"/>
      <c r="R67"/>
      <c r="S67"/>
      <c r="T67"/>
    </row>
    <row r="68" spans="2:20" s="191" customFormat="1" hidden="1" x14ac:dyDescent="0.3">
      <c r="B68" s="189">
        <v>42076.735925925925</v>
      </c>
      <c r="C68">
        <v>16</v>
      </c>
      <c r="D68" t="s">
        <v>12</v>
      </c>
      <c r="E68">
        <v>90</v>
      </c>
      <c r="F68" s="192">
        <v>16</v>
      </c>
      <c r="G68" s="192">
        <f>F68*E68</f>
        <v>1440</v>
      </c>
      <c r="H68" s="192">
        <v>14</v>
      </c>
      <c r="I68" s="192">
        <f>H68*E68</f>
        <v>1260</v>
      </c>
      <c r="J68" s="193">
        <f>F68-H68</f>
        <v>2</v>
      </c>
      <c r="K68" s="197">
        <f>Table1[[#This Row],[Total Sales]]-Table1[[#This Row],[Total Cost]]</f>
        <v>180</v>
      </c>
      <c r="L68">
        <v>572</v>
      </c>
      <c r="M68" t="s">
        <v>16</v>
      </c>
      <c r="N68" t="s">
        <v>17</v>
      </c>
      <c r="P68"/>
      <c r="Q68"/>
      <c r="R68"/>
      <c r="S68"/>
      <c r="T68"/>
    </row>
    <row r="69" spans="2:20" s="191" customFormat="1" hidden="1" x14ac:dyDescent="0.3">
      <c r="B69" s="189">
        <v>42366.682986111111</v>
      </c>
      <c r="C69">
        <v>2</v>
      </c>
      <c r="D69" t="s">
        <v>33</v>
      </c>
      <c r="E69">
        <v>90</v>
      </c>
      <c r="F69" s="192">
        <v>8</v>
      </c>
      <c r="G69" s="192">
        <f>F69*E69</f>
        <v>720</v>
      </c>
      <c r="H69" s="192">
        <v>6</v>
      </c>
      <c r="I69" s="192">
        <f>H69*E69</f>
        <v>540</v>
      </c>
      <c r="J69" s="193">
        <f>F69-H69</f>
        <v>2</v>
      </c>
      <c r="K69" s="197">
        <f>Table1[[#This Row],[Total Sales]]-Table1[[#This Row],[Total Cost]]</f>
        <v>180</v>
      </c>
      <c r="L69">
        <v>14</v>
      </c>
      <c r="M69" t="s">
        <v>25</v>
      </c>
      <c r="N69" t="s">
        <v>17</v>
      </c>
      <c r="P69"/>
      <c r="Q69"/>
      <c r="R69"/>
      <c r="S69"/>
      <c r="T69"/>
    </row>
    <row r="70" spans="2:20" s="191" customFormat="1" hidden="1" x14ac:dyDescent="0.3">
      <c r="B70" s="189">
        <v>42187.454247685186</v>
      </c>
      <c r="C70">
        <v>16</v>
      </c>
      <c r="D70" t="s">
        <v>12</v>
      </c>
      <c r="E70">
        <v>100</v>
      </c>
      <c r="F70" s="192">
        <v>16</v>
      </c>
      <c r="G70" s="192">
        <f>F70*E70</f>
        <v>1600</v>
      </c>
      <c r="H70" s="192">
        <v>14</v>
      </c>
      <c r="I70" s="192">
        <f>H70*E70</f>
        <v>1400</v>
      </c>
      <c r="J70" s="193">
        <f>F70-H70</f>
        <v>2</v>
      </c>
      <c r="K70" s="197">
        <f>Table1[[#This Row],[Total Sales]]-Table1[[#This Row],[Total Cost]]</f>
        <v>200</v>
      </c>
      <c r="L70">
        <v>846</v>
      </c>
      <c r="M70" t="s">
        <v>30</v>
      </c>
      <c r="N70" t="s">
        <v>17</v>
      </c>
      <c r="P70"/>
      <c r="Q70"/>
      <c r="R70"/>
      <c r="S70"/>
      <c r="T70"/>
    </row>
    <row r="71" spans="2:20" s="191" customFormat="1" hidden="1" x14ac:dyDescent="0.3">
      <c r="B71" s="189">
        <v>42170.191874999997</v>
      </c>
      <c r="C71">
        <v>16</v>
      </c>
      <c r="D71" t="s">
        <v>12</v>
      </c>
      <c r="E71">
        <v>100</v>
      </c>
      <c r="F71" s="192">
        <v>16</v>
      </c>
      <c r="G71" s="192">
        <f>F71*E71</f>
        <v>1600</v>
      </c>
      <c r="H71" s="192">
        <v>14</v>
      </c>
      <c r="I71" s="192">
        <f>H71*E71</f>
        <v>1400</v>
      </c>
      <c r="J71" s="193">
        <f>F71-H71</f>
        <v>2</v>
      </c>
      <c r="K71" s="197">
        <f>Table1[[#This Row],[Total Sales]]-Table1[[#This Row],[Total Cost]]</f>
        <v>200</v>
      </c>
      <c r="L71">
        <v>23</v>
      </c>
      <c r="M71" t="s">
        <v>21</v>
      </c>
      <c r="N71" t="s">
        <v>17</v>
      </c>
      <c r="P71"/>
      <c r="Q71"/>
      <c r="R71"/>
      <c r="S71"/>
      <c r="T71"/>
    </row>
    <row r="72" spans="2:20" s="191" customFormat="1" hidden="1" x14ac:dyDescent="0.3">
      <c r="B72" s="189">
        <v>42340.119641203702</v>
      </c>
      <c r="C72">
        <v>31</v>
      </c>
      <c r="D72" t="s">
        <v>35</v>
      </c>
      <c r="E72">
        <v>40</v>
      </c>
      <c r="F72" s="192">
        <v>17</v>
      </c>
      <c r="G72" s="192">
        <f>F72*E72</f>
        <v>680</v>
      </c>
      <c r="H72" s="192">
        <v>12</v>
      </c>
      <c r="I72" s="192">
        <f>H72*E72</f>
        <v>480</v>
      </c>
      <c r="J72" s="193">
        <f>F72-H72</f>
        <v>5</v>
      </c>
      <c r="K72" s="197">
        <f>Table1[[#This Row],[Total Sales]]-Table1[[#This Row],[Total Cost]]</f>
        <v>200</v>
      </c>
      <c r="L72">
        <v>315</v>
      </c>
      <c r="M72" t="s">
        <v>40</v>
      </c>
      <c r="N72" t="s">
        <v>14</v>
      </c>
      <c r="P72"/>
      <c r="Q72"/>
      <c r="R72"/>
      <c r="S72"/>
      <c r="T72"/>
    </row>
    <row r="73" spans="2:20" s="191" customFormat="1" hidden="1" x14ac:dyDescent="0.3">
      <c r="B73" s="189">
        <v>42308.14162037037</v>
      </c>
      <c r="C73">
        <v>31</v>
      </c>
      <c r="D73" t="s">
        <v>35</v>
      </c>
      <c r="E73">
        <v>40</v>
      </c>
      <c r="F73" s="192">
        <v>17</v>
      </c>
      <c r="G73" s="192">
        <f>F73*E73</f>
        <v>680</v>
      </c>
      <c r="H73" s="192">
        <v>12</v>
      </c>
      <c r="I73" s="192">
        <f>H73*E73</f>
        <v>480</v>
      </c>
      <c r="J73" s="193">
        <f>F73-H73</f>
        <v>5</v>
      </c>
      <c r="K73" s="197">
        <f>Table1[[#This Row],[Total Sales]]-Table1[[#This Row],[Total Cost]]</f>
        <v>200</v>
      </c>
      <c r="L73">
        <v>315</v>
      </c>
      <c r="M73" t="s">
        <v>40</v>
      </c>
      <c r="N73" t="s">
        <v>38</v>
      </c>
      <c r="P73"/>
      <c r="Q73"/>
      <c r="R73"/>
      <c r="S73"/>
      <c r="T73"/>
    </row>
    <row r="74" spans="2:20" s="191" customFormat="1" hidden="1" x14ac:dyDescent="0.3">
      <c r="B74" s="189">
        <v>42064.672233796293</v>
      </c>
      <c r="C74">
        <v>100</v>
      </c>
      <c r="D74" t="s">
        <v>28</v>
      </c>
      <c r="E74">
        <v>50</v>
      </c>
      <c r="F74" s="192">
        <v>8</v>
      </c>
      <c r="G74" s="192">
        <f>F74*E74</f>
        <v>400</v>
      </c>
      <c r="H74" s="192">
        <v>4</v>
      </c>
      <c r="I74" s="192">
        <f>H74*E74</f>
        <v>200</v>
      </c>
      <c r="J74" s="193">
        <f>F74-H74</f>
        <v>4</v>
      </c>
      <c r="K74" s="197">
        <f>Table1[[#This Row],[Total Sales]]-Table1[[#This Row],[Total Cost]]</f>
        <v>200</v>
      </c>
      <c r="L74">
        <v>686</v>
      </c>
      <c r="M74" t="s">
        <v>31</v>
      </c>
      <c r="N74" t="s">
        <v>17</v>
      </c>
      <c r="P74"/>
      <c r="Q74"/>
      <c r="R74"/>
      <c r="S74"/>
      <c r="T74"/>
    </row>
    <row r="75" spans="2:20" s="191" customFormat="1" hidden="1" x14ac:dyDescent="0.3">
      <c r="B75" s="189">
        <v>42251.03365740741</v>
      </c>
      <c r="C75">
        <v>5</v>
      </c>
      <c r="D75" t="s">
        <v>22</v>
      </c>
      <c r="E75">
        <v>10</v>
      </c>
      <c r="F75" s="192">
        <v>45</v>
      </c>
      <c r="G75" s="192">
        <f>F75*E75</f>
        <v>450</v>
      </c>
      <c r="H75" s="192">
        <v>25</v>
      </c>
      <c r="I75" s="192">
        <f>H75*E75</f>
        <v>250</v>
      </c>
      <c r="J75" s="193">
        <f>F75-H75</f>
        <v>20</v>
      </c>
      <c r="K75" s="197">
        <f>Table1[[#This Row],[Total Sales]]-Table1[[#This Row],[Total Cost]]</f>
        <v>200</v>
      </c>
      <c r="L75">
        <v>7</v>
      </c>
      <c r="M75" t="s">
        <v>24</v>
      </c>
      <c r="N75" t="s">
        <v>17</v>
      </c>
      <c r="P75"/>
      <c r="Q75"/>
      <c r="R75"/>
      <c r="S75"/>
      <c r="T75"/>
    </row>
    <row r="76" spans="2:20" s="191" customFormat="1" hidden="1" x14ac:dyDescent="0.3">
      <c r="B76" s="189">
        <v>42266.698784722219</v>
      </c>
      <c r="C76">
        <v>4</v>
      </c>
      <c r="D76" t="s">
        <v>15</v>
      </c>
      <c r="E76">
        <v>70</v>
      </c>
      <c r="F76" s="192">
        <v>9</v>
      </c>
      <c r="G76" s="192">
        <f>F76*E76</f>
        <v>630</v>
      </c>
      <c r="H76" s="192">
        <v>6</v>
      </c>
      <c r="I76" s="192">
        <f>H76*E76</f>
        <v>420</v>
      </c>
      <c r="J76" s="193">
        <f>F76-H76</f>
        <v>3</v>
      </c>
      <c r="K76" s="197">
        <f>Table1[[#This Row],[Total Sales]]-Table1[[#This Row],[Total Cost]]</f>
        <v>210</v>
      </c>
      <c r="L76">
        <v>7</v>
      </c>
      <c r="M76" t="s">
        <v>24</v>
      </c>
      <c r="N76" t="s">
        <v>17</v>
      </c>
      <c r="P76"/>
      <c r="Q76"/>
      <c r="R76"/>
      <c r="S76"/>
      <c r="T76"/>
    </row>
    <row r="77" spans="2:20" s="191" customFormat="1" hidden="1" x14ac:dyDescent="0.3">
      <c r="B77" s="189">
        <v>42172.746134259258</v>
      </c>
      <c r="C77">
        <v>4</v>
      </c>
      <c r="D77" t="s">
        <v>15</v>
      </c>
      <c r="E77">
        <v>70</v>
      </c>
      <c r="F77" s="192">
        <v>9</v>
      </c>
      <c r="G77" s="192">
        <f>F77*E77</f>
        <v>630</v>
      </c>
      <c r="H77" s="192">
        <v>6</v>
      </c>
      <c r="I77" s="192">
        <f>H77*E77</f>
        <v>420</v>
      </c>
      <c r="J77" s="193">
        <f>F77-H77</f>
        <v>3</v>
      </c>
      <c r="K77" s="197">
        <f>Table1[[#This Row],[Total Sales]]-Table1[[#This Row],[Total Cost]]</f>
        <v>210</v>
      </c>
      <c r="L77">
        <v>686</v>
      </c>
      <c r="M77" t="s">
        <v>31</v>
      </c>
      <c r="N77" t="s">
        <v>17</v>
      </c>
      <c r="P77"/>
      <c r="Q77"/>
      <c r="R77"/>
      <c r="S77"/>
      <c r="T77"/>
    </row>
    <row r="78" spans="2:20" s="191" customFormat="1" hidden="1" x14ac:dyDescent="0.3">
      <c r="B78" s="189">
        <v>42076.313564814816</v>
      </c>
      <c r="C78">
        <v>31</v>
      </c>
      <c r="D78" t="s">
        <v>35</v>
      </c>
      <c r="E78">
        <v>45</v>
      </c>
      <c r="F78" s="192">
        <v>17</v>
      </c>
      <c r="G78" s="192">
        <f>F78*E78</f>
        <v>765</v>
      </c>
      <c r="H78" s="192">
        <v>12</v>
      </c>
      <c r="I78" s="192">
        <f>H78*E78</f>
        <v>540</v>
      </c>
      <c r="J78" s="193">
        <f>F78-H78</f>
        <v>5</v>
      </c>
      <c r="K78" s="197">
        <f>Table1[[#This Row],[Total Sales]]-Table1[[#This Row],[Total Cost]]</f>
        <v>225</v>
      </c>
      <c r="L78">
        <v>557</v>
      </c>
      <c r="M78" t="s">
        <v>27</v>
      </c>
      <c r="N78" t="s">
        <v>14</v>
      </c>
      <c r="P78"/>
      <c r="Q78"/>
      <c r="R78"/>
      <c r="S78"/>
      <c r="T78"/>
    </row>
    <row r="79" spans="2:20" s="191" customFormat="1" hidden="1" x14ac:dyDescent="0.3">
      <c r="B79" s="189">
        <v>42014.019085648149</v>
      </c>
      <c r="C79">
        <v>16</v>
      </c>
      <c r="D79" t="s">
        <v>12</v>
      </c>
      <c r="E79">
        <v>120</v>
      </c>
      <c r="F79" s="192">
        <v>16</v>
      </c>
      <c r="G79" s="192">
        <f>F79*E79</f>
        <v>1920</v>
      </c>
      <c r="H79" s="192">
        <v>14</v>
      </c>
      <c r="I79" s="192">
        <f>H79*E79</f>
        <v>1680</v>
      </c>
      <c r="J79" s="193">
        <f>F79-H79</f>
        <v>2</v>
      </c>
      <c r="K79" s="197">
        <f>Table1[[#This Row],[Total Sales]]-Table1[[#This Row],[Total Cost]]</f>
        <v>240</v>
      </c>
      <c r="L79">
        <v>557</v>
      </c>
      <c r="M79" t="s">
        <v>27</v>
      </c>
      <c r="N79" t="s">
        <v>17</v>
      </c>
      <c r="P79"/>
      <c r="Q79"/>
      <c r="R79"/>
      <c r="S79"/>
      <c r="T79"/>
    </row>
    <row r="80" spans="2:20" s="191" customFormat="1" x14ac:dyDescent="0.3">
      <c r="B80" s="189">
        <v>42267.412361111114</v>
      </c>
      <c r="C80">
        <v>39</v>
      </c>
      <c r="D80" t="s">
        <v>29</v>
      </c>
      <c r="E80">
        <v>240</v>
      </c>
      <c r="F80" s="192">
        <v>28</v>
      </c>
      <c r="G80" s="192">
        <f>F80*E80</f>
        <v>6720</v>
      </c>
      <c r="H80" s="192">
        <v>27</v>
      </c>
      <c r="I80" s="192">
        <f>H80*E80</f>
        <v>6480</v>
      </c>
      <c r="J80" s="193">
        <f>F80-H80</f>
        <v>1</v>
      </c>
      <c r="K80" s="197">
        <f>Table1[[#This Row],[Total Sales]]-Table1[[#This Row],[Total Cost]]</f>
        <v>240</v>
      </c>
      <c r="L80">
        <v>23</v>
      </c>
      <c r="M80" t="s">
        <v>21</v>
      </c>
      <c r="N80" t="s">
        <v>14</v>
      </c>
      <c r="P80"/>
      <c r="Q80"/>
      <c r="R80"/>
      <c r="S80"/>
      <c r="T80"/>
    </row>
    <row r="81" spans="2:20" s="191" customFormat="1" hidden="1" x14ac:dyDescent="0.3">
      <c r="B81" s="189">
        <v>42106.063414351855</v>
      </c>
      <c r="C81">
        <v>19</v>
      </c>
      <c r="D81" t="s">
        <v>122</v>
      </c>
      <c r="E81">
        <v>20</v>
      </c>
      <c r="F81" s="192">
        <v>37</v>
      </c>
      <c r="G81" s="192">
        <f>F81*E81</f>
        <v>740</v>
      </c>
      <c r="H81" s="192">
        <v>25</v>
      </c>
      <c r="I81" s="192">
        <f>H81*E81</f>
        <v>500</v>
      </c>
      <c r="J81" s="193">
        <f>F81-H81</f>
        <v>12</v>
      </c>
      <c r="K81" s="197">
        <f>Table1[[#This Row],[Total Sales]]-Table1[[#This Row],[Total Cost]]</f>
        <v>240</v>
      </c>
      <c r="L81">
        <v>686</v>
      </c>
      <c r="M81" t="s">
        <v>31</v>
      </c>
      <c r="N81" t="s">
        <v>14</v>
      </c>
      <c r="P81"/>
      <c r="Q81"/>
      <c r="R81"/>
      <c r="S81"/>
      <c r="T81"/>
    </row>
    <row r="82" spans="2:20" s="191" customFormat="1" hidden="1" x14ac:dyDescent="0.3">
      <c r="B82" s="189">
        <v>42035.700949074075</v>
      </c>
      <c r="C82">
        <v>16</v>
      </c>
      <c r="D82" t="s">
        <v>12</v>
      </c>
      <c r="E82">
        <v>123</v>
      </c>
      <c r="F82" s="192">
        <v>16</v>
      </c>
      <c r="G82" s="192">
        <f>F82*E82</f>
        <v>1968</v>
      </c>
      <c r="H82" s="192">
        <v>14</v>
      </c>
      <c r="I82" s="192">
        <f>H82*E82</f>
        <v>1722</v>
      </c>
      <c r="J82" s="193">
        <f>F82-H82</f>
        <v>2</v>
      </c>
      <c r="K82" s="197">
        <f>Table1[[#This Row],[Total Sales]]-Table1[[#This Row],[Total Cost]]</f>
        <v>246</v>
      </c>
      <c r="L82">
        <v>23</v>
      </c>
      <c r="M82" t="s">
        <v>21</v>
      </c>
      <c r="N82" t="s">
        <v>17</v>
      </c>
      <c r="P82"/>
      <c r="Q82"/>
      <c r="R82"/>
      <c r="S82"/>
      <c r="T82"/>
    </row>
    <row r="83" spans="2:20" s="191" customFormat="1" hidden="1" x14ac:dyDescent="0.3">
      <c r="B83" s="189">
        <v>42070.932268518518</v>
      </c>
      <c r="C83">
        <v>2</v>
      </c>
      <c r="D83" t="s">
        <v>33</v>
      </c>
      <c r="E83">
        <v>123</v>
      </c>
      <c r="F83" s="192">
        <v>8</v>
      </c>
      <c r="G83" s="192">
        <f>F83*E83</f>
        <v>984</v>
      </c>
      <c r="H83" s="192">
        <v>6</v>
      </c>
      <c r="I83" s="192">
        <f>H83*E83</f>
        <v>738</v>
      </c>
      <c r="J83" s="193">
        <f>F83-H83</f>
        <v>2</v>
      </c>
      <c r="K83" s="197">
        <f>Table1[[#This Row],[Total Sales]]-Table1[[#This Row],[Total Cost]]</f>
        <v>246</v>
      </c>
      <c r="L83">
        <v>14</v>
      </c>
      <c r="M83" t="s">
        <v>25</v>
      </c>
      <c r="N83" t="s">
        <v>14</v>
      </c>
      <c r="P83"/>
      <c r="Q83"/>
      <c r="R83"/>
      <c r="S83"/>
      <c r="T83"/>
    </row>
    <row r="84" spans="2:20" s="191" customFormat="1" hidden="1" x14ac:dyDescent="0.3">
      <c r="B84" s="189">
        <v>42308.14162037037</v>
      </c>
      <c r="C84">
        <v>31</v>
      </c>
      <c r="D84" t="s">
        <v>35</v>
      </c>
      <c r="E84">
        <v>50</v>
      </c>
      <c r="F84" s="192">
        <v>17</v>
      </c>
      <c r="G84" s="192">
        <f>F84*E84</f>
        <v>850</v>
      </c>
      <c r="H84" s="192">
        <v>12</v>
      </c>
      <c r="I84" s="192">
        <f>H84*E84</f>
        <v>600</v>
      </c>
      <c r="J84" s="193">
        <f>F84-H84</f>
        <v>5</v>
      </c>
      <c r="K84" s="197">
        <f>Table1[[#This Row],[Total Sales]]-Table1[[#This Row],[Total Cost]]</f>
        <v>250</v>
      </c>
      <c r="L84">
        <v>23</v>
      </c>
      <c r="M84" t="s">
        <v>21</v>
      </c>
      <c r="N84" t="s">
        <v>14</v>
      </c>
      <c r="P84"/>
      <c r="Q84"/>
      <c r="R84"/>
      <c r="S84"/>
      <c r="T84"/>
    </row>
    <row r="85" spans="2:20" s="191" customFormat="1" hidden="1" x14ac:dyDescent="0.3">
      <c r="B85" s="189">
        <v>42033.539594907408</v>
      </c>
      <c r="C85">
        <v>31</v>
      </c>
      <c r="D85" t="s">
        <v>35</v>
      </c>
      <c r="E85">
        <v>50</v>
      </c>
      <c r="F85" s="192">
        <v>17</v>
      </c>
      <c r="G85" s="192">
        <f>F85*E85</f>
        <v>850</v>
      </c>
      <c r="H85" s="192">
        <v>12</v>
      </c>
      <c r="I85" s="192">
        <f>H85*E85</f>
        <v>600</v>
      </c>
      <c r="J85" s="193">
        <f>F85-H85</f>
        <v>5</v>
      </c>
      <c r="K85" s="197">
        <f>Table1[[#This Row],[Total Sales]]-Table1[[#This Row],[Total Cost]]</f>
        <v>250</v>
      </c>
      <c r="L85">
        <v>7</v>
      </c>
      <c r="M85" t="s">
        <v>24</v>
      </c>
      <c r="N85" t="s">
        <v>14</v>
      </c>
      <c r="P85"/>
      <c r="Q85"/>
      <c r="R85"/>
      <c r="S85"/>
      <c r="T85"/>
    </row>
    <row r="86" spans="2:20" s="191" customFormat="1" hidden="1" x14ac:dyDescent="0.3">
      <c r="B86" s="189">
        <v>42241.037939814814</v>
      </c>
      <c r="C86">
        <v>4</v>
      </c>
      <c r="D86" t="s">
        <v>15</v>
      </c>
      <c r="E86">
        <v>90</v>
      </c>
      <c r="F86" s="192">
        <v>9</v>
      </c>
      <c r="G86" s="192">
        <f>F86*E86</f>
        <v>810</v>
      </c>
      <c r="H86" s="192">
        <v>6</v>
      </c>
      <c r="I86" s="192">
        <f>H86*E86</f>
        <v>540</v>
      </c>
      <c r="J86" s="193">
        <f>F86-H86</f>
        <v>3</v>
      </c>
      <c r="K86" s="197">
        <f>Table1[[#This Row],[Total Sales]]-Table1[[#This Row],[Total Cost]]</f>
        <v>270</v>
      </c>
      <c r="L86">
        <v>686</v>
      </c>
      <c r="M86" t="s">
        <v>31</v>
      </c>
      <c r="N86" t="s">
        <v>14</v>
      </c>
      <c r="P86"/>
      <c r="Q86"/>
      <c r="R86"/>
      <c r="S86"/>
      <c r="T86"/>
    </row>
    <row r="87" spans="2:20" s="191" customFormat="1" hidden="1" x14ac:dyDescent="0.3">
      <c r="B87" s="189">
        <v>42067.565381944441</v>
      </c>
      <c r="C87">
        <v>2</v>
      </c>
      <c r="D87" t="s">
        <v>33</v>
      </c>
      <c r="E87">
        <v>144</v>
      </c>
      <c r="F87" s="192">
        <v>8</v>
      </c>
      <c r="G87" s="192">
        <f>F87*E87</f>
        <v>1152</v>
      </c>
      <c r="H87" s="192">
        <v>6</v>
      </c>
      <c r="I87" s="192">
        <f>H87*E87</f>
        <v>864</v>
      </c>
      <c r="J87" s="193">
        <f>F87-H87</f>
        <v>2</v>
      </c>
      <c r="K87" s="197">
        <f>Table1[[#This Row],[Total Sales]]-Table1[[#This Row],[Total Cost]]</f>
        <v>288</v>
      </c>
      <c r="L87">
        <v>686</v>
      </c>
      <c r="M87" t="s">
        <v>31</v>
      </c>
      <c r="N87" t="s">
        <v>14</v>
      </c>
      <c r="P87"/>
      <c r="Q87"/>
      <c r="R87"/>
      <c r="S87"/>
      <c r="T87"/>
    </row>
    <row r="88" spans="2:20" s="191" customFormat="1" x14ac:dyDescent="0.3">
      <c r="B88" s="189">
        <v>42151.081261574072</v>
      </c>
      <c r="C88">
        <v>39</v>
      </c>
      <c r="D88" t="s">
        <v>29</v>
      </c>
      <c r="E88">
        <v>290</v>
      </c>
      <c r="F88" s="192">
        <v>28</v>
      </c>
      <c r="G88" s="192">
        <f>F88*E88</f>
        <v>8120</v>
      </c>
      <c r="H88" s="192">
        <v>27</v>
      </c>
      <c r="I88" s="192">
        <f>H88*E88</f>
        <v>7830</v>
      </c>
      <c r="J88" s="193">
        <f>F88-H88</f>
        <v>1</v>
      </c>
      <c r="K88" s="197">
        <f>Table1[[#This Row],[Total Sales]]-Table1[[#This Row],[Total Cost]]</f>
        <v>290</v>
      </c>
      <c r="L88">
        <v>557</v>
      </c>
      <c r="M88" t="s">
        <v>27</v>
      </c>
      <c r="N88" t="s">
        <v>17</v>
      </c>
      <c r="P88"/>
      <c r="Q88"/>
      <c r="R88"/>
      <c r="S88"/>
      <c r="T88"/>
    </row>
    <row r="89" spans="2:20" s="191" customFormat="1" hidden="1" x14ac:dyDescent="0.3">
      <c r="B89" s="189">
        <v>42011.614479166667</v>
      </c>
      <c r="C89">
        <v>16</v>
      </c>
      <c r="D89" t="s">
        <v>12</v>
      </c>
      <c r="E89">
        <v>146</v>
      </c>
      <c r="F89" s="192">
        <v>16</v>
      </c>
      <c r="G89" s="192">
        <f>F89*E89</f>
        <v>2336</v>
      </c>
      <c r="H89" s="192">
        <v>14</v>
      </c>
      <c r="I89" s="192">
        <f>H89*E89</f>
        <v>2044</v>
      </c>
      <c r="J89" s="193">
        <f>F89-H89</f>
        <v>2</v>
      </c>
      <c r="K89" s="197">
        <f>Table1[[#This Row],[Total Sales]]-Table1[[#This Row],[Total Cost]]</f>
        <v>292</v>
      </c>
      <c r="L89">
        <v>7</v>
      </c>
      <c r="M89" t="s">
        <v>24</v>
      </c>
      <c r="N89" t="s">
        <v>14</v>
      </c>
      <c r="P89"/>
      <c r="Q89"/>
      <c r="R89"/>
      <c r="S89"/>
      <c r="T89"/>
    </row>
    <row r="90" spans="2:20" s="191" customFormat="1" hidden="1" x14ac:dyDescent="0.3">
      <c r="B90" s="189">
        <v>42051.302164351851</v>
      </c>
      <c r="C90">
        <v>16</v>
      </c>
      <c r="D90" t="s">
        <v>12</v>
      </c>
      <c r="E90">
        <v>150</v>
      </c>
      <c r="F90" s="192">
        <v>16</v>
      </c>
      <c r="G90" s="192">
        <f>F90*E90</f>
        <v>2400</v>
      </c>
      <c r="H90" s="192">
        <v>14</v>
      </c>
      <c r="I90" s="192">
        <f>H90*E90</f>
        <v>2100</v>
      </c>
      <c r="J90" s="193">
        <f>F90-H90</f>
        <v>2</v>
      </c>
      <c r="K90" s="197">
        <f>Table1[[#This Row],[Total Sales]]-Table1[[#This Row],[Total Cost]]</f>
        <v>300</v>
      </c>
      <c r="L90">
        <v>686</v>
      </c>
      <c r="M90" t="s">
        <v>31</v>
      </c>
      <c r="N90" t="s">
        <v>17</v>
      </c>
      <c r="P90"/>
      <c r="Q90"/>
      <c r="R90"/>
      <c r="S90"/>
      <c r="T90"/>
    </row>
    <row r="91" spans="2:20" s="191" customFormat="1" hidden="1" x14ac:dyDescent="0.3">
      <c r="B91" s="189">
        <v>42078.747731481482</v>
      </c>
      <c r="C91">
        <v>4</v>
      </c>
      <c r="D91" t="s">
        <v>15</v>
      </c>
      <c r="E91">
        <v>100</v>
      </c>
      <c r="F91" s="192">
        <v>9</v>
      </c>
      <c r="G91" s="192">
        <f>F91*E91</f>
        <v>900</v>
      </c>
      <c r="H91" s="192">
        <v>6</v>
      </c>
      <c r="I91" s="192">
        <f>H91*E91</f>
        <v>600</v>
      </c>
      <c r="J91" s="193">
        <f>F91-H91</f>
        <v>3</v>
      </c>
      <c r="K91" s="197">
        <f>Table1[[#This Row],[Total Sales]]-Table1[[#This Row],[Total Cost]]</f>
        <v>300</v>
      </c>
      <c r="L91">
        <v>23</v>
      </c>
      <c r="M91" t="s">
        <v>21</v>
      </c>
      <c r="N91" t="s">
        <v>17</v>
      </c>
      <c r="P91"/>
      <c r="Q91"/>
      <c r="R91"/>
      <c r="S91"/>
      <c r="T91"/>
    </row>
    <row r="92" spans="2:20" s="191" customFormat="1" hidden="1" x14ac:dyDescent="0.3">
      <c r="B92" s="189">
        <v>42045.74119212963</v>
      </c>
      <c r="C92">
        <v>30</v>
      </c>
      <c r="D92" t="s">
        <v>26</v>
      </c>
      <c r="E92">
        <v>50</v>
      </c>
      <c r="F92" s="192">
        <v>12</v>
      </c>
      <c r="G92" s="192">
        <f>F92*E92</f>
        <v>600</v>
      </c>
      <c r="H92" s="192">
        <v>6</v>
      </c>
      <c r="I92" s="192">
        <f>H92*E92</f>
        <v>300</v>
      </c>
      <c r="J92" s="193">
        <f>F92-H92</f>
        <v>6</v>
      </c>
      <c r="K92" s="197">
        <f>Table1[[#This Row],[Total Sales]]-Table1[[#This Row],[Total Cost]]</f>
        <v>300</v>
      </c>
      <c r="L92">
        <v>23</v>
      </c>
      <c r="M92" t="s">
        <v>21</v>
      </c>
      <c r="N92" t="s">
        <v>17</v>
      </c>
      <c r="P92"/>
      <c r="Q92"/>
      <c r="R92"/>
      <c r="S92"/>
      <c r="T92"/>
    </row>
    <row r="93" spans="2:20" s="191" customFormat="1" hidden="1" x14ac:dyDescent="0.3">
      <c r="B93" s="189">
        <v>42011.360405092593</v>
      </c>
      <c r="C93">
        <v>16</v>
      </c>
      <c r="D93" t="s">
        <v>12</v>
      </c>
      <c r="E93">
        <v>152</v>
      </c>
      <c r="F93" s="192">
        <v>16</v>
      </c>
      <c r="G93" s="192">
        <f>F93*E93</f>
        <v>2432</v>
      </c>
      <c r="H93" s="192">
        <v>14</v>
      </c>
      <c r="I93" s="192">
        <f>H93*E93</f>
        <v>2128</v>
      </c>
      <c r="J93" s="193">
        <f>F93-H93</f>
        <v>2</v>
      </c>
      <c r="K93" s="197">
        <f>Table1[[#This Row],[Total Sales]]-Table1[[#This Row],[Total Cost]]</f>
        <v>304</v>
      </c>
      <c r="L93">
        <v>23</v>
      </c>
      <c r="M93" t="s">
        <v>21</v>
      </c>
      <c r="N93" t="s">
        <v>17</v>
      </c>
      <c r="P93"/>
      <c r="Q93"/>
      <c r="R93"/>
      <c r="S93"/>
      <c r="T93"/>
    </row>
    <row r="94" spans="2:20" s="191" customFormat="1" hidden="1" x14ac:dyDescent="0.3">
      <c r="B94" s="189">
        <v>42070.245937500003</v>
      </c>
      <c r="C94">
        <v>16</v>
      </c>
      <c r="D94" t="s">
        <v>12</v>
      </c>
      <c r="E94">
        <v>154</v>
      </c>
      <c r="F94" s="192">
        <v>16</v>
      </c>
      <c r="G94" s="192">
        <f>F94*E94</f>
        <v>2464</v>
      </c>
      <c r="H94" s="192">
        <v>14</v>
      </c>
      <c r="I94" s="192">
        <f>H94*E94</f>
        <v>2156</v>
      </c>
      <c r="J94" s="193">
        <f>F94-H94</f>
        <v>2</v>
      </c>
      <c r="K94" s="197">
        <f>Table1[[#This Row],[Total Sales]]-Table1[[#This Row],[Total Cost]]</f>
        <v>308</v>
      </c>
      <c r="L94">
        <v>557</v>
      </c>
      <c r="M94" t="s">
        <v>27</v>
      </c>
      <c r="N94" t="s">
        <v>17</v>
      </c>
      <c r="P94"/>
      <c r="Q94"/>
      <c r="R94"/>
      <c r="S94"/>
      <c r="T94"/>
    </row>
    <row r="95" spans="2:20" s="191" customFormat="1" hidden="1" x14ac:dyDescent="0.3">
      <c r="B95" s="189">
        <v>42061.715509259258</v>
      </c>
      <c r="C95">
        <v>2</v>
      </c>
      <c r="D95" t="s">
        <v>33</v>
      </c>
      <c r="E95">
        <v>160</v>
      </c>
      <c r="F95" s="192">
        <v>8</v>
      </c>
      <c r="G95" s="192">
        <f>F95*E95</f>
        <v>1280</v>
      </c>
      <c r="H95" s="192">
        <v>6</v>
      </c>
      <c r="I95" s="192">
        <f>H95*E95</f>
        <v>960</v>
      </c>
      <c r="J95" s="193">
        <f>F95-H95</f>
        <v>2</v>
      </c>
      <c r="K95" s="197">
        <f>Table1[[#This Row],[Total Sales]]-Table1[[#This Row],[Total Cost]]</f>
        <v>320</v>
      </c>
      <c r="L95">
        <v>95</v>
      </c>
      <c r="M95" t="s">
        <v>23</v>
      </c>
      <c r="N95" t="s">
        <v>17</v>
      </c>
      <c r="P95"/>
      <c r="Q95"/>
      <c r="R95"/>
      <c r="S95"/>
      <c r="T95"/>
    </row>
    <row r="96" spans="2:20" s="191" customFormat="1" x14ac:dyDescent="0.3">
      <c r="B96" s="189">
        <v>42262.271192129629</v>
      </c>
      <c r="C96">
        <v>39</v>
      </c>
      <c r="D96" t="s">
        <v>29</v>
      </c>
      <c r="E96">
        <v>320</v>
      </c>
      <c r="F96" s="192">
        <v>28</v>
      </c>
      <c r="G96" s="192">
        <f>F96*E96</f>
        <v>8960</v>
      </c>
      <c r="H96" s="192">
        <v>27</v>
      </c>
      <c r="I96" s="192">
        <f>H96*E96</f>
        <v>8640</v>
      </c>
      <c r="J96" s="193">
        <f>F96-H96</f>
        <v>1</v>
      </c>
      <c r="K96" s="197">
        <f>Table1[[#This Row],[Total Sales]]-Table1[[#This Row],[Total Cost]]</f>
        <v>320</v>
      </c>
      <c r="L96">
        <v>572</v>
      </c>
      <c r="M96" t="s">
        <v>16</v>
      </c>
      <c r="N96" t="s">
        <v>17</v>
      </c>
      <c r="P96"/>
      <c r="Q96"/>
      <c r="R96"/>
      <c r="S96"/>
      <c r="T96"/>
    </row>
    <row r="97" spans="2:20" s="191" customFormat="1" hidden="1" x14ac:dyDescent="0.3">
      <c r="B97" s="189">
        <v>42176.439270833333</v>
      </c>
      <c r="C97">
        <v>22</v>
      </c>
      <c r="D97" t="s">
        <v>34</v>
      </c>
      <c r="E97">
        <v>40</v>
      </c>
      <c r="F97" s="192">
        <v>24</v>
      </c>
      <c r="G97" s="192">
        <f>F97*E97</f>
        <v>960</v>
      </c>
      <c r="H97" s="192">
        <v>16</v>
      </c>
      <c r="I97" s="192">
        <f>H97*E97</f>
        <v>640</v>
      </c>
      <c r="J97" s="193">
        <f>F97-H97</f>
        <v>8</v>
      </c>
      <c r="K97" s="197">
        <f>Table1[[#This Row],[Total Sales]]-Table1[[#This Row],[Total Cost]]</f>
        <v>320</v>
      </c>
      <c r="L97">
        <v>23</v>
      </c>
      <c r="M97" t="s">
        <v>21</v>
      </c>
      <c r="N97" t="s">
        <v>14</v>
      </c>
      <c r="P97"/>
      <c r="Q97"/>
      <c r="R97"/>
      <c r="S97"/>
      <c r="T97"/>
    </row>
    <row r="98" spans="2:20" s="191" customFormat="1" x14ac:dyDescent="0.3">
      <c r="B98" s="189">
        <v>42014.452048611114</v>
      </c>
      <c r="C98">
        <v>39</v>
      </c>
      <c r="D98" t="s">
        <v>29</v>
      </c>
      <c r="E98">
        <v>325</v>
      </c>
      <c r="F98" s="192">
        <v>28</v>
      </c>
      <c r="G98" s="192">
        <f>F98*E98</f>
        <v>9100</v>
      </c>
      <c r="H98" s="192">
        <v>27</v>
      </c>
      <c r="I98" s="192">
        <f>H98*E98</f>
        <v>8775</v>
      </c>
      <c r="J98" s="193">
        <f>F98-H98</f>
        <v>1</v>
      </c>
      <c r="K98" s="197">
        <f>Table1[[#This Row],[Total Sales]]-Table1[[#This Row],[Total Cost]]</f>
        <v>325</v>
      </c>
      <c r="L98">
        <v>315</v>
      </c>
      <c r="M98" t="s">
        <v>40</v>
      </c>
      <c r="N98" t="s">
        <v>17</v>
      </c>
      <c r="P98"/>
      <c r="Q98"/>
      <c r="R98"/>
      <c r="S98"/>
      <c r="T98"/>
    </row>
    <row r="99" spans="2:20" s="191" customFormat="1" x14ac:dyDescent="0.3">
      <c r="B99" s="189">
        <v>42073.173148148147</v>
      </c>
      <c r="C99">
        <v>39</v>
      </c>
      <c r="D99" t="s">
        <v>29</v>
      </c>
      <c r="E99">
        <v>330</v>
      </c>
      <c r="F99" s="192">
        <v>28</v>
      </c>
      <c r="G99" s="192">
        <f>F99*E99</f>
        <v>9240</v>
      </c>
      <c r="H99" s="192">
        <v>27</v>
      </c>
      <c r="I99" s="192">
        <f>H99*E99</f>
        <v>8910</v>
      </c>
      <c r="J99" s="193">
        <f>F99-H99</f>
        <v>1</v>
      </c>
      <c r="K99" s="197">
        <f>Table1[[#This Row],[Total Sales]]-Table1[[#This Row],[Total Cost]]</f>
        <v>330</v>
      </c>
      <c r="L99">
        <v>572</v>
      </c>
      <c r="M99" t="s">
        <v>16</v>
      </c>
      <c r="N99" t="s">
        <v>17</v>
      </c>
      <c r="P99"/>
      <c r="Q99"/>
      <c r="R99"/>
      <c r="S99"/>
      <c r="T99"/>
    </row>
    <row r="100" spans="2:20" s="191" customFormat="1" hidden="1" x14ac:dyDescent="0.3">
      <c r="B100" s="189">
        <v>42112.088726851849</v>
      </c>
      <c r="C100">
        <v>16</v>
      </c>
      <c r="D100" t="s">
        <v>12</v>
      </c>
      <c r="E100">
        <v>170</v>
      </c>
      <c r="F100" s="192">
        <v>16</v>
      </c>
      <c r="G100" s="192">
        <f>F100*E100</f>
        <v>2720</v>
      </c>
      <c r="H100" s="192">
        <v>14</v>
      </c>
      <c r="I100" s="192">
        <f>H100*E100</f>
        <v>2380</v>
      </c>
      <c r="J100" s="193">
        <f>F100-H100</f>
        <v>2</v>
      </c>
      <c r="K100" s="197">
        <f>Table1[[#This Row],[Total Sales]]-Table1[[#This Row],[Total Cost]]</f>
        <v>340</v>
      </c>
      <c r="L100">
        <v>14</v>
      </c>
      <c r="M100" t="s">
        <v>25</v>
      </c>
      <c r="N100" t="s">
        <v>14</v>
      </c>
      <c r="P100"/>
      <c r="Q100"/>
      <c r="R100"/>
      <c r="S100"/>
      <c r="T100"/>
    </row>
    <row r="101" spans="2:20" s="191" customFormat="1" x14ac:dyDescent="0.3">
      <c r="B101" s="189">
        <v>42262.240949074076</v>
      </c>
      <c r="C101">
        <v>39</v>
      </c>
      <c r="D101" t="s">
        <v>29</v>
      </c>
      <c r="E101">
        <v>340</v>
      </c>
      <c r="F101" s="192">
        <v>28</v>
      </c>
      <c r="G101" s="192">
        <f>F101*E101</f>
        <v>9520</v>
      </c>
      <c r="H101" s="192">
        <v>27</v>
      </c>
      <c r="I101" s="192">
        <f>H101*E101</f>
        <v>9180</v>
      </c>
      <c r="J101" s="193">
        <f>F101-H101</f>
        <v>1</v>
      </c>
      <c r="K101" s="197">
        <f>Table1[[#This Row],[Total Sales]]-Table1[[#This Row],[Total Cost]]</f>
        <v>340</v>
      </c>
      <c r="L101">
        <v>95</v>
      </c>
      <c r="M101" t="s">
        <v>23</v>
      </c>
      <c r="N101" t="s">
        <v>17</v>
      </c>
      <c r="P101"/>
      <c r="Q101"/>
      <c r="R101"/>
      <c r="S101"/>
      <c r="T101"/>
    </row>
    <row r="102" spans="2:20" s="191" customFormat="1" hidden="1" x14ac:dyDescent="0.3">
      <c r="B102" s="189">
        <v>42091.334224537037</v>
      </c>
      <c r="C102">
        <v>31</v>
      </c>
      <c r="D102" t="s">
        <v>35</v>
      </c>
      <c r="E102">
        <v>70</v>
      </c>
      <c r="F102" s="192">
        <v>17</v>
      </c>
      <c r="G102" s="192">
        <f>F102*E102</f>
        <v>1190</v>
      </c>
      <c r="H102" s="192">
        <v>12</v>
      </c>
      <c r="I102" s="192">
        <f>H102*E102</f>
        <v>840</v>
      </c>
      <c r="J102" s="193">
        <f>F102-H102</f>
        <v>5</v>
      </c>
      <c r="K102" s="197">
        <f>Table1[[#This Row],[Total Sales]]-Table1[[#This Row],[Total Cost]]</f>
        <v>350</v>
      </c>
      <c r="L102">
        <v>23</v>
      </c>
      <c r="M102" t="s">
        <v>21</v>
      </c>
      <c r="N102" t="s">
        <v>14</v>
      </c>
      <c r="P102"/>
      <c r="Q102"/>
      <c r="R102"/>
      <c r="S102"/>
      <c r="T102"/>
    </row>
    <row r="103" spans="2:20" s="191" customFormat="1" hidden="1" x14ac:dyDescent="0.3">
      <c r="B103" s="189">
        <v>42291.033807870372</v>
      </c>
      <c r="C103">
        <v>31</v>
      </c>
      <c r="D103" t="s">
        <v>35</v>
      </c>
      <c r="E103">
        <v>70</v>
      </c>
      <c r="F103" s="192">
        <v>17</v>
      </c>
      <c r="G103" s="192">
        <f>F103*E103</f>
        <v>1190</v>
      </c>
      <c r="H103" s="192">
        <v>12</v>
      </c>
      <c r="I103" s="192">
        <f>H103*E103</f>
        <v>840</v>
      </c>
      <c r="J103" s="193">
        <f>F103-H103</f>
        <v>5</v>
      </c>
      <c r="K103" s="197">
        <f>Table1[[#This Row],[Total Sales]]-Table1[[#This Row],[Total Cost]]</f>
        <v>350</v>
      </c>
      <c r="L103">
        <v>846</v>
      </c>
      <c r="M103" t="s">
        <v>30</v>
      </c>
      <c r="N103" t="s">
        <v>38</v>
      </c>
      <c r="P103"/>
      <c r="Q103"/>
      <c r="R103"/>
      <c r="S103"/>
      <c r="T103"/>
    </row>
    <row r="104" spans="2:20" s="191" customFormat="1" hidden="1" x14ac:dyDescent="0.3">
      <c r="B104" s="189">
        <v>42130.255960648145</v>
      </c>
      <c r="C104">
        <v>16</v>
      </c>
      <c r="D104" t="s">
        <v>12</v>
      </c>
      <c r="E104">
        <v>180</v>
      </c>
      <c r="F104" s="192">
        <v>16</v>
      </c>
      <c r="G104" s="192">
        <f>F104*E104</f>
        <v>2880</v>
      </c>
      <c r="H104" s="192">
        <v>14</v>
      </c>
      <c r="I104" s="192">
        <f>H104*E104</f>
        <v>2520</v>
      </c>
      <c r="J104" s="193">
        <f>F104-H104</f>
        <v>2</v>
      </c>
      <c r="K104" s="197">
        <f>Table1[[#This Row],[Total Sales]]-Table1[[#This Row],[Total Cost]]</f>
        <v>360</v>
      </c>
      <c r="L104">
        <v>315</v>
      </c>
      <c r="M104" t="s">
        <v>40</v>
      </c>
      <c r="N104" t="s">
        <v>17</v>
      </c>
      <c r="P104"/>
      <c r="Q104"/>
      <c r="R104"/>
      <c r="S104"/>
      <c r="T104"/>
    </row>
    <row r="105" spans="2:20" s="191" customFormat="1" hidden="1" x14ac:dyDescent="0.3">
      <c r="B105" s="189">
        <v>42018.057430555556</v>
      </c>
      <c r="C105">
        <v>16</v>
      </c>
      <c r="D105" t="s">
        <v>12</v>
      </c>
      <c r="E105">
        <v>180</v>
      </c>
      <c r="F105" s="192">
        <v>16</v>
      </c>
      <c r="G105" s="192">
        <f>F105*E105</f>
        <v>2880</v>
      </c>
      <c r="H105" s="192">
        <v>14</v>
      </c>
      <c r="I105" s="192">
        <f>H105*E105</f>
        <v>2520</v>
      </c>
      <c r="J105" s="193">
        <f>F105-H105</f>
        <v>2</v>
      </c>
      <c r="K105" s="197">
        <f>Table1[[#This Row],[Total Sales]]-Table1[[#This Row],[Total Cost]]</f>
        <v>360</v>
      </c>
      <c r="L105">
        <v>557</v>
      </c>
      <c r="M105" t="s">
        <v>27</v>
      </c>
      <c r="N105" t="s">
        <v>17</v>
      </c>
      <c r="P105"/>
      <c r="Q105"/>
      <c r="R105"/>
      <c r="S105"/>
      <c r="T105"/>
    </row>
    <row r="106" spans="2:20" s="191" customFormat="1" hidden="1" x14ac:dyDescent="0.3">
      <c r="B106" s="189">
        <v>42210.15997685185</v>
      </c>
      <c r="C106">
        <v>100</v>
      </c>
      <c r="D106" t="s">
        <v>28</v>
      </c>
      <c r="E106">
        <v>90</v>
      </c>
      <c r="F106" s="192">
        <v>8</v>
      </c>
      <c r="G106" s="192">
        <f>F106*E106</f>
        <v>720</v>
      </c>
      <c r="H106" s="192">
        <v>4</v>
      </c>
      <c r="I106" s="192">
        <f>H106*E106</f>
        <v>360</v>
      </c>
      <c r="J106" s="193">
        <f>F106-H106</f>
        <v>4</v>
      </c>
      <c r="K106" s="197">
        <f>Table1[[#This Row],[Total Sales]]-Table1[[#This Row],[Total Cost]]</f>
        <v>360</v>
      </c>
      <c r="L106">
        <v>846</v>
      </c>
      <c r="M106" t="s">
        <v>30</v>
      </c>
      <c r="N106" t="s">
        <v>17</v>
      </c>
      <c r="P106"/>
      <c r="Q106"/>
      <c r="R106"/>
      <c r="S106"/>
      <c r="T106"/>
    </row>
    <row r="107" spans="2:20" s="191" customFormat="1" hidden="1" x14ac:dyDescent="0.3">
      <c r="B107" s="189">
        <v>42053.213356481479</v>
      </c>
      <c r="C107">
        <v>6</v>
      </c>
      <c r="D107" t="s">
        <v>15</v>
      </c>
      <c r="E107">
        <v>123</v>
      </c>
      <c r="F107" s="192">
        <v>9</v>
      </c>
      <c r="G107" s="192">
        <f>F107*E107</f>
        <v>1107</v>
      </c>
      <c r="H107" s="192">
        <v>6</v>
      </c>
      <c r="I107" s="192">
        <f>H107*E107</f>
        <v>738</v>
      </c>
      <c r="J107" s="193">
        <f>F107-H107</f>
        <v>3</v>
      </c>
      <c r="K107" s="197">
        <f>Table1[[#This Row],[Total Sales]]-Table1[[#This Row],[Total Cost]]</f>
        <v>369</v>
      </c>
      <c r="L107">
        <v>846</v>
      </c>
      <c r="M107" t="s">
        <v>30</v>
      </c>
      <c r="N107" t="s">
        <v>17</v>
      </c>
      <c r="P107"/>
      <c r="Q107"/>
      <c r="R107"/>
      <c r="S107"/>
      <c r="T107"/>
    </row>
    <row r="108" spans="2:20" s="191" customFormat="1" hidden="1" x14ac:dyDescent="0.3">
      <c r="B108" s="189">
        <v>42050.169664351852</v>
      </c>
      <c r="C108">
        <v>4</v>
      </c>
      <c r="D108" t="s">
        <v>15</v>
      </c>
      <c r="E108">
        <v>125</v>
      </c>
      <c r="F108" s="192">
        <v>9</v>
      </c>
      <c r="G108" s="192">
        <f>F108*E108</f>
        <v>1125</v>
      </c>
      <c r="H108" s="192">
        <v>6</v>
      </c>
      <c r="I108" s="192">
        <f>H108*E108</f>
        <v>750</v>
      </c>
      <c r="J108" s="193">
        <f>F108-H108</f>
        <v>3</v>
      </c>
      <c r="K108" s="197">
        <f>Table1[[#This Row],[Total Sales]]-Table1[[#This Row],[Total Cost]]</f>
        <v>375</v>
      </c>
      <c r="L108">
        <v>557</v>
      </c>
      <c r="M108" t="s">
        <v>27</v>
      </c>
      <c r="N108" t="s">
        <v>14</v>
      </c>
      <c r="P108"/>
      <c r="Q108"/>
      <c r="R108"/>
      <c r="S108"/>
      <c r="T108"/>
    </row>
    <row r="109" spans="2:20" s="191" customFormat="1" hidden="1" x14ac:dyDescent="0.3">
      <c r="B109" s="189">
        <v>42346.005694444444</v>
      </c>
      <c r="C109">
        <v>16</v>
      </c>
      <c r="D109" t="s">
        <v>12</v>
      </c>
      <c r="E109">
        <v>200</v>
      </c>
      <c r="F109" s="192">
        <v>16</v>
      </c>
      <c r="G109" s="192">
        <f>F109*E109</f>
        <v>3200</v>
      </c>
      <c r="H109" s="192">
        <v>14</v>
      </c>
      <c r="I109" s="192">
        <f>H109*E109</f>
        <v>2800</v>
      </c>
      <c r="J109" s="193">
        <f>F109-H109</f>
        <v>2</v>
      </c>
      <c r="K109" s="197">
        <f>Table1[[#This Row],[Total Sales]]-Table1[[#This Row],[Total Cost]]</f>
        <v>400</v>
      </c>
      <c r="L109">
        <v>14</v>
      </c>
      <c r="M109" t="s">
        <v>25</v>
      </c>
      <c r="N109" t="s">
        <v>14</v>
      </c>
      <c r="P109"/>
      <c r="Q109"/>
      <c r="R109"/>
      <c r="S109"/>
      <c r="T109"/>
    </row>
    <row r="110" spans="2:20" s="191" customFormat="1" hidden="1" x14ac:dyDescent="0.3">
      <c r="B110" s="189">
        <v>42025.158067129632</v>
      </c>
      <c r="C110">
        <v>31</v>
      </c>
      <c r="D110" t="s">
        <v>35</v>
      </c>
      <c r="E110">
        <v>100</v>
      </c>
      <c r="F110" s="192">
        <v>16</v>
      </c>
      <c r="G110" s="192">
        <f>F110*E110</f>
        <v>1600</v>
      </c>
      <c r="H110" s="192">
        <v>12</v>
      </c>
      <c r="I110" s="192">
        <f>H110*E110</f>
        <v>1200</v>
      </c>
      <c r="J110" s="193">
        <f>F110-H110</f>
        <v>4</v>
      </c>
      <c r="K110" s="197">
        <f>Table1[[#This Row],[Total Sales]]-Table1[[#This Row],[Total Cost]]</f>
        <v>400</v>
      </c>
      <c r="L110">
        <v>846</v>
      </c>
      <c r="M110" t="s">
        <v>30</v>
      </c>
      <c r="N110" t="s">
        <v>14</v>
      </c>
      <c r="P110"/>
      <c r="Q110"/>
      <c r="R110"/>
      <c r="S110"/>
      <c r="T110"/>
    </row>
    <row r="111" spans="2:20" s="191" customFormat="1" hidden="1" x14ac:dyDescent="0.3">
      <c r="B111" s="189">
        <v>42397.334224537037</v>
      </c>
      <c r="C111">
        <v>45</v>
      </c>
      <c r="D111" t="s">
        <v>20</v>
      </c>
      <c r="E111">
        <v>100</v>
      </c>
      <c r="F111" s="192">
        <v>12</v>
      </c>
      <c r="G111" s="192">
        <f>F111*E111</f>
        <v>1200</v>
      </c>
      <c r="H111" s="192">
        <v>8</v>
      </c>
      <c r="I111" s="192">
        <f>H111*E111</f>
        <v>800</v>
      </c>
      <c r="J111" s="193">
        <f>F111-H111</f>
        <v>4</v>
      </c>
      <c r="K111" s="197">
        <f>Table1[[#This Row],[Total Sales]]-Table1[[#This Row],[Total Cost]]</f>
        <v>400</v>
      </c>
      <c r="L111">
        <v>686</v>
      </c>
      <c r="M111" t="s">
        <v>31</v>
      </c>
      <c r="N111" t="s">
        <v>14</v>
      </c>
      <c r="P111"/>
      <c r="Q111"/>
      <c r="R111"/>
      <c r="S111"/>
      <c r="T111"/>
    </row>
    <row r="112" spans="2:20" s="191" customFormat="1" hidden="1" x14ac:dyDescent="0.3">
      <c r="B112" s="189">
        <v>42090.102986111109</v>
      </c>
      <c r="C112">
        <v>45</v>
      </c>
      <c r="D112" t="s">
        <v>20</v>
      </c>
      <c r="E112">
        <v>100</v>
      </c>
      <c r="F112" s="192">
        <v>12</v>
      </c>
      <c r="G112" s="192">
        <f>F112*E112</f>
        <v>1200</v>
      </c>
      <c r="H112" s="192">
        <v>8</v>
      </c>
      <c r="I112" s="192">
        <f>H112*E112</f>
        <v>800</v>
      </c>
      <c r="J112" s="193">
        <f>F112-H112</f>
        <v>4</v>
      </c>
      <c r="K112" s="197">
        <f>Table1[[#This Row],[Total Sales]]-Table1[[#This Row],[Total Cost]]</f>
        <v>400</v>
      </c>
      <c r="L112">
        <v>14</v>
      </c>
      <c r="M112" t="s">
        <v>25</v>
      </c>
      <c r="N112" t="s">
        <v>14</v>
      </c>
      <c r="P112"/>
      <c r="Q112"/>
      <c r="R112"/>
      <c r="S112"/>
      <c r="T112"/>
    </row>
    <row r="113" spans="2:20" s="191" customFormat="1" x14ac:dyDescent="0.3">
      <c r="B113" s="189">
        <v>42014.452048611114</v>
      </c>
      <c r="C113">
        <v>39</v>
      </c>
      <c r="D113" t="s">
        <v>29</v>
      </c>
      <c r="E113">
        <v>400</v>
      </c>
      <c r="F113" s="192">
        <v>28</v>
      </c>
      <c r="G113" s="192">
        <f>F113*E113</f>
        <v>11200</v>
      </c>
      <c r="H113" s="192">
        <v>27</v>
      </c>
      <c r="I113" s="192">
        <f>H113*E113</f>
        <v>10800</v>
      </c>
      <c r="J113" s="193">
        <f>F113-H113</f>
        <v>1</v>
      </c>
      <c r="K113" s="197">
        <f>Table1[[#This Row],[Total Sales]]-Table1[[#This Row],[Total Cost]]</f>
        <v>400</v>
      </c>
      <c r="L113">
        <v>315</v>
      </c>
      <c r="M113" t="s">
        <v>40</v>
      </c>
      <c r="N113" t="s">
        <v>17</v>
      </c>
      <c r="P113"/>
      <c r="Q113"/>
      <c r="R113"/>
      <c r="S113"/>
      <c r="T113"/>
    </row>
    <row r="114" spans="2:20" s="191" customFormat="1" hidden="1" x14ac:dyDescent="0.3">
      <c r="B114" s="189">
        <v>42022.008715277778</v>
      </c>
      <c r="C114">
        <v>100</v>
      </c>
      <c r="D114" t="s">
        <v>28</v>
      </c>
      <c r="E114">
        <v>100</v>
      </c>
      <c r="F114" s="192">
        <v>8</v>
      </c>
      <c r="G114" s="192">
        <f>F114*E114</f>
        <v>800</v>
      </c>
      <c r="H114" s="192">
        <v>4</v>
      </c>
      <c r="I114" s="192">
        <f>H114*E114</f>
        <v>400</v>
      </c>
      <c r="J114" s="193">
        <f>F114-H114</f>
        <v>4</v>
      </c>
      <c r="K114" s="197">
        <f>Table1[[#This Row],[Total Sales]]-Table1[[#This Row],[Total Cost]]</f>
        <v>400</v>
      </c>
      <c r="L114">
        <v>95</v>
      </c>
      <c r="M114" t="s">
        <v>23</v>
      </c>
      <c r="N114" t="s">
        <v>17</v>
      </c>
      <c r="P114"/>
      <c r="Q114"/>
      <c r="R114"/>
      <c r="S114"/>
      <c r="T114"/>
    </row>
    <row r="115" spans="2:20" s="191" customFormat="1" hidden="1" x14ac:dyDescent="0.3">
      <c r="B115" s="189">
        <v>42234.602060185185</v>
      </c>
      <c r="C115">
        <v>100</v>
      </c>
      <c r="D115" t="s">
        <v>28</v>
      </c>
      <c r="E115">
        <v>100</v>
      </c>
      <c r="F115" s="192">
        <v>8</v>
      </c>
      <c r="G115" s="192">
        <f>F115*E115</f>
        <v>800</v>
      </c>
      <c r="H115" s="192">
        <v>4</v>
      </c>
      <c r="I115" s="192">
        <f>H115*E115</f>
        <v>400</v>
      </c>
      <c r="J115" s="193">
        <f>F115-H115</f>
        <v>4</v>
      </c>
      <c r="K115" s="197">
        <f>Table1[[#This Row],[Total Sales]]-Table1[[#This Row],[Total Cost]]</f>
        <v>400</v>
      </c>
      <c r="L115">
        <v>686</v>
      </c>
      <c r="M115" t="s">
        <v>31</v>
      </c>
      <c r="N115" t="s">
        <v>14</v>
      </c>
      <c r="P115"/>
      <c r="Q115"/>
      <c r="R115"/>
      <c r="S115"/>
      <c r="T115"/>
    </row>
    <row r="116" spans="2:20" s="191" customFormat="1" hidden="1" x14ac:dyDescent="0.3">
      <c r="B116" s="189">
        <v>42025.565798611111</v>
      </c>
      <c r="C116">
        <v>22</v>
      </c>
      <c r="D116" t="s">
        <v>34</v>
      </c>
      <c r="E116">
        <v>50</v>
      </c>
      <c r="F116" s="192">
        <v>24</v>
      </c>
      <c r="G116" s="192">
        <f>F116*E116</f>
        <v>1200</v>
      </c>
      <c r="H116" s="192">
        <v>16</v>
      </c>
      <c r="I116" s="192">
        <f>H116*E116</f>
        <v>800</v>
      </c>
      <c r="J116" s="193">
        <f>F116-H116</f>
        <v>8</v>
      </c>
      <c r="K116" s="197">
        <f>Table1[[#This Row],[Total Sales]]-Table1[[#This Row],[Total Cost]]</f>
        <v>400</v>
      </c>
      <c r="L116">
        <v>95</v>
      </c>
      <c r="M116" t="s">
        <v>23</v>
      </c>
      <c r="N116" t="s">
        <v>38</v>
      </c>
      <c r="P116"/>
      <c r="Q116"/>
      <c r="R116"/>
      <c r="S116"/>
      <c r="T116"/>
    </row>
    <row r="117" spans="2:20" s="191" customFormat="1" hidden="1" x14ac:dyDescent="0.3">
      <c r="B117" s="189">
        <v>42062.031087962961</v>
      </c>
      <c r="C117">
        <v>5</v>
      </c>
      <c r="D117" t="s">
        <v>22</v>
      </c>
      <c r="E117">
        <v>20</v>
      </c>
      <c r="F117" s="192">
        <v>45</v>
      </c>
      <c r="G117" s="192">
        <f>F117*E117</f>
        <v>900</v>
      </c>
      <c r="H117" s="192">
        <v>25</v>
      </c>
      <c r="I117" s="192">
        <f>H117*E117</f>
        <v>500</v>
      </c>
      <c r="J117" s="193">
        <f>F117-H117</f>
        <v>20</v>
      </c>
      <c r="K117" s="197">
        <f>Table1[[#This Row],[Total Sales]]-Table1[[#This Row],[Total Cost]]</f>
        <v>400</v>
      </c>
      <c r="L117">
        <v>7</v>
      </c>
      <c r="M117" t="s">
        <v>24</v>
      </c>
      <c r="N117" t="s">
        <v>17</v>
      </c>
      <c r="P117"/>
      <c r="Q117"/>
      <c r="R117"/>
      <c r="S117"/>
      <c r="T117"/>
    </row>
    <row r="118" spans="2:20" s="191" customFormat="1" hidden="1" x14ac:dyDescent="0.3">
      <c r="B118" s="189">
        <v>42188.373171296298</v>
      </c>
      <c r="C118">
        <v>16</v>
      </c>
      <c r="D118" t="s">
        <v>12</v>
      </c>
      <c r="E118">
        <v>210</v>
      </c>
      <c r="F118" s="192">
        <v>16</v>
      </c>
      <c r="G118" s="192">
        <f>F118*E118</f>
        <v>3360</v>
      </c>
      <c r="H118" s="192">
        <v>14</v>
      </c>
      <c r="I118" s="192">
        <f>H118*E118</f>
        <v>2940</v>
      </c>
      <c r="J118" s="193">
        <f>F118-H118</f>
        <v>2</v>
      </c>
      <c r="K118" s="197">
        <f>Table1[[#This Row],[Total Sales]]-Table1[[#This Row],[Total Cost]]</f>
        <v>420</v>
      </c>
      <c r="L118">
        <v>846</v>
      </c>
      <c r="M118" t="s">
        <v>30</v>
      </c>
      <c r="N118" t="s">
        <v>17</v>
      </c>
      <c r="P118"/>
      <c r="Q118"/>
      <c r="R118"/>
      <c r="S118"/>
      <c r="T118"/>
    </row>
    <row r="119" spans="2:20" s="191" customFormat="1" hidden="1" x14ac:dyDescent="0.3">
      <c r="B119" s="189">
        <v>42222.584560185183</v>
      </c>
      <c r="C119">
        <v>2</v>
      </c>
      <c r="D119" t="s">
        <v>33</v>
      </c>
      <c r="E119">
        <v>210</v>
      </c>
      <c r="F119" s="192">
        <v>8</v>
      </c>
      <c r="G119" s="192">
        <f>F119*E119</f>
        <v>1680</v>
      </c>
      <c r="H119" s="192">
        <v>6</v>
      </c>
      <c r="I119" s="192">
        <f>H119*E119</f>
        <v>1260</v>
      </c>
      <c r="J119" s="193">
        <f>F119-H119</f>
        <v>2</v>
      </c>
      <c r="K119" s="197">
        <f>Table1[[#This Row],[Total Sales]]-Table1[[#This Row],[Total Cost]]</f>
        <v>420</v>
      </c>
      <c r="L119">
        <v>7</v>
      </c>
      <c r="M119" t="s">
        <v>24</v>
      </c>
      <c r="N119" t="s">
        <v>14</v>
      </c>
      <c r="P119"/>
      <c r="Q119"/>
      <c r="R119"/>
      <c r="S119"/>
      <c r="T119"/>
    </row>
    <row r="120" spans="2:20" s="191" customFormat="1" hidden="1" x14ac:dyDescent="0.3">
      <c r="B120" s="189">
        <v>42045.74119212963</v>
      </c>
      <c r="C120">
        <v>30</v>
      </c>
      <c r="D120" t="s">
        <v>26</v>
      </c>
      <c r="E120">
        <v>70</v>
      </c>
      <c r="F120" s="192">
        <v>12</v>
      </c>
      <c r="G120" s="192">
        <f>F120*E120</f>
        <v>840</v>
      </c>
      <c r="H120" s="192">
        <v>6</v>
      </c>
      <c r="I120" s="192">
        <f>H120*E120</f>
        <v>420</v>
      </c>
      <c r="J120" s="193">
        <f>F120-H120</f>
        <v>6</v>
      </c>
      <c r="K120" s="197">
        <f>Table1[[#This Row],[Total Sales]]-Table1[[#This Row],[Total Cost]]</f>
        <v>420</v>
      </c>
      <c r="L120">
        <v>23</v>
      </c>
      <c r="M120" t="s">
        <v>21</v>
      </c>
      <c r="N120" t="s">
        <v>17</v>
      </c>
      <c r="P120"/>
      <c r="Q120"/>
      <c r="R120"/>
      <c r="S120"/>
      <c r="T120"/>
    </row>
    <row r="121" spans="2:20" s="191" customFormat="1" x14ac:dyDescent="0.3">
      <c r="B121" s="189">
        <v>42365.879189814812</v>
      </c>
      <c r="C121">
        <v>39</v>
      </c>
      <c r="D121" t="s">
        <v>29</v>
      </c>
      <c r="E121">
        <v>430</v>
      </c>
      <c r="F121" s="192">
        <v>28</v>
      </c>
      <c r="G121" s="192">
        <f>F121*E121</f>
        <v>12040</v>
      </c>
      <c r="H121" s="192">
        <v>27</v>
      </c>
      <c r="I121" s="192">
        <f>H121*E121</f>
        <v>11610</v>
      </c>
      <c r="J121" s="193">
        <f>F121-H121</f>
        <v>1</v>
      </c>
      <c r="K121" s="197">
        <f>Table1[[#This Row],[Total Sales]]-Table1[[#This Row],[Total Cost]]</f>
        <v>430</v>
      </c>
      <c r="L121">
        <v>14</v>
      </c>
      <c r="M121" t="s">
        <v>25</v>
      </c>
      <c r="N121" t="s">
        <v>14</v>
      </c>
      <c r="P121"/>
      <c r="Q121"/>
      <c r="R121"/>
      <c r="S121"/>
      <c r="T121"/>
    </row>
    <row r="122" spans="2:20" s="191" customFormat="1" hidden="1" x14ac:dyDescent="0.3">
      <c r="B122" s="189">
        <v>42229.043854166666</v>
      </c>
      <c r="C122">
        <v>4</v>
      </c>
      <c r="D122" t="s">
        <v>33</v>
      </c>
      <c r="E122">
        <v>220</v>
      </c>
      <c r="F122" s="192">
        <v>8</v>
      </c>
      <c r="G122" s="192">
        <f>F122*E122</f>
        <v>1760</v>
      </c>
      <c r="H122" s="192">
        <v>6</v>
      </c>
      <c r="I122" s="192">
        <f>H122*E122</f>
        <v>1320</v>
      </c>
      <c r="J122" s="193">
        <f>F122-H122</f>
        <v>2</v>
      </c>
      <c r="K122" s="197">
        <f>Table1[[#This Row],[Total Sales]]-Table1[[#This Row],[Total Cost]]</f>
        <v>440</v>
      </c>
      <c r="L122">
        <v>233</v>
      </c>
      <c r="M122" t="s">
        <v>13</v>
      </c>
      <c r="N122" t="s">
        <v>17</v>
      </c>
      <c r="P122"/>
      <c r="Q122"/>
      <c r="R122"/>
      <c r="S122"/>
      <c r="T122"/>
    </row>
    <row r="123" spans="2:20" s="191" customFormat="1" x14ac:dyDescent="0.3">
      <c r="B123" s="189">
        <v>42019.687048611115</v>
      </c>
      <c r="C123">
        <v>39</v>
      </c>
      <c r="D123" t="s">
        <v>29</v>
      </c>
      <c r="E123">
        <v>478</v>
      </c>
      <c r="F123" s="192">
        <v>28</v>
      </c>
      <c r="G123" s="192">
        <f>F123*E123</f>
        <v>13384</v>
      </c>
      <c r="H123" s="192">
        <v>27</v>
      </c>
      <c r="I123" s="192">
        <f>H123*E123</f>
        <v>12906</v>
      </c>
      <c r="J123" s="193">
        <f>F123-H123</f>
        <v>1</v>
      </c>
      <c r="K123" s="197">
        <f>Table1[[#This Row],[Total Sales]]-Table1[[#This Row],[Total Cost]]</f>
        <v>478</v>
      </c>
      <c r="L123">
        <v>846</v>
      </c>
      <c r="M123" t="s">
        <v>30</v>
      </c>
      <c r="N123" t="s">
        <v>17</v>
      </c>
      <c r="P123"/>
      <c r="Q123"/>
      <c r="R123"/>
      <c r="S123"/>
      <c r="T123"/>
    </row>
    <row r="124" spans="2:20" s="191" customFormat="1" hidden="1" x14ac:dyDescent="0.3">
      <c r="B124" s="189">
        <v>42118.934930555559</v>
      </c>
      <c r="C124">
        <v>16</v>
      </c>
      <c r="D124" t="s">
        <v>12</v>
      </c>
      <c r="E124">
        <v>240</v>
      </c>
      <c r="F124" s="192">
        <v>16</v>
      </c>
      <c r="G124" s="192">
        <f>F124*E124</f>
        <v>3840</v>
      </c>
      <c r="H124" s="192">
        <v>14</v>
      </c>
      <c r="I124" s="192">
        <f>H124*E124</f>
        <v>3360</v>
      </c>
      <c r="J124" s="193">
        <f>F124-H124</f>
        <v>2</v>
      </c>
      <c r="K124" s="197">
        <f>Table1[[#This Row],[Total Sales]]-Table1[[#This Row],[Total Cost]]</f>
        <v>480</v>
      </c>
      <c r="L124">
        <v>686</v>
      </c>
      <c r="M124" t="s">
        <v>31</v>
      </c>
      <c r="N124" t="s">
        <v>14</v>
      </c>
      <c r="P124"/>
      <c r="Q124"/>
      <c r="R124"/>
      <c r="S124"/>
      <c r="T124"/>
    </row>
    <row r="125" spans="2:20" s="191" customFormat="1" hidden="1" x14ac:dyDescent="0.3">
      <c r="B125" s="189">
        <v>42268.349594907406</v>
      </c>
      <c r="C125">
        <v>16</v>
      </c>
      <c r="D125" t="s">
        <v>12</v>
      </c>
      <c r="E125">
        <v>240</v>
      </c>
      <c r="F125" s="192">
        <v>16</v>
      </c>
      <c r="G125" s="192">
        <f>F125*E125</f>
        <v>3840</v>
      </c>
      <c r="H125" s="192">
        <v>14</v>
      </c>
      <c r="I125" s="192">
        <f>H125*E125</f>
        <v>3360</v>
      </c>
      <c r="J125" s="193">
        <f>F125-H125</f>
        <v>2</v>
      </c>
      <c r="K125" s="197">
        <f>Table1[[#This Row],[Total Sales]]-Table1[[#This Row],[Total Cost]]</f>
        <v>480</v>
      </c>
      <c r="L125">
        <v>557</v>
      </c>
      <c r="M125" t="s">
        <v>27</v>
      </c>
      <c r="N125" t="s">
        <v>17</v>
      </c>
      <c r="P125"/>
      <c r="Q125"/>
      <c r="R125"/>
      <c r="S125"/>
      <c r="T125"/>
    </row>
    <row r="126" spans="2:20" s="191" customFormat="1" hidden="1" x14ac:dyDescent="0.3">
      <c r="B126" s="189">
        <v>42356.282384259262</v>
      </c>
      <c r="C126">
        <v>16</v>
      </c>
      <c r="D126" t="s">
        <v>12</v>
      </c>
      <c r="E126">
        <v>240</v>
      </c>
      <c r="F126" s="192">
        <v>16</v>
      </c>
      <c r="G126" s="192">
        <f>F126*E126</f>
        <v>3840</v>
      </c>
      <c r="H126" s="192">
        <v>14</v>
      </c>
      <c r="I126" s="192">
        <f>H126*E126</f>
        <v>3360</v>
      </c>
      <c r="J126" s="193">
        <f>F126-H126</f>
        <v>2</v>
      </c>
      <c r="K126" s="197">
        <f>Table1[[#This Row],[Total Sales]]-Table1[[#This Row],[Total Cost]]</f>
        <v>480</v>
      </c>
      <c r="L126">
        <v>23</v>
      </c>
      <c r="M126" t="s">
        <v>21</v>
      </c>
      <c r="N126" t="s">
        <v>14</v>
      </c>
      <c r="P126"/>
      <c r="Q126"/>
      <c r="R126"/>
      <c r="S126"/>
      <c r="T126"/>
    </row>
    <row r="127" spans="2:20" s="191" customFormat="1" hidden="1" x14ac:dyDescent="0.3">
      <c r="B127" s="189">
        <v>42071.351481481484</v>
      </c>
      <c r="C127">
        <v>4</v>
      </c>
      <c r="D127" t="s">
        <v>15</v>
      </c>
      <c r="E127">
        <v>160</v>
      </c>
      <c r="F127" s="192">
        <v>9</v>
      </c>
      <c r="G127" s="192">
        <f>F127*E127</f>
        <v>1440</v>
      </c>
      <c r="H127" s="192">
        <v>6</v>
      </c>
      <c r="I127" s="192">
        <f>H127*E127</f>
        <v>960</v>
      </c>
      <c r="J127" s="193">
        <f>F127-H127</f>
        <v>3</v>
      </c>
      <c r="K127" s="197">
        <f>Table1[[#This Row],[Total Sales]]-Table1[[#This Row],[Total Cost]]</f>
        <v>480</v>
      </c>
      <c r="L127">
        <v>846</v>
      </c>
      <c r="M127" t="s">
        <v>30</v>
      </c>
      <c r="N127" t="s">
        <v>14</v>
      </c>
      <c r="P127"/>
      <c r="Q127"/>
      <c r="R127"/>
      <c r="S127"/>
      <c r="T127"/>
    </row>
    <row r="128" spans="2:20" s="191" customFormat="1" x14ac:dyDescent="0.3">
      <c r="B128" s="189">
        <v>42066.454895833333</v>
      </c>
      <c r="C128">
        <v>39</v>
      </c>
      <c r="D128" t="s">
        <v>29</v>
      </c>
      <c r="E128">
        <v>480</v>
      </c>
      <c r="F128" s="192">
        <v>28</v>
      </c>
      <c r="G128" s="192">
        <f>F128*E128</f>
        <v>13440</v>
      </c>
      <c r="H128" s="192">
        <v>27</v>
      </c>
      <c r="I128" s="192">
        <f>H128*E128</f>
        <v>12960</v>
      </c>
      <c r="J128" s="193">
        <f>F128-H128</f>
        <v>1</v>
      </c>
      <c r="K128" s="197">
        <f>Table1[[#This Row],[Total Sales]]-Table1[[#This Row],[Total Cost]]</f>
        <v>480</v>
      </c>
      <c r="L128">
        <v>14</v>
      </c>
      <c r="M128" t="s">
        <v>25</v>
      </c>
      <c r="N128" t="s">
        <v>14</v>
      </c>
      <c r="P128"/>
      <c r="Q128"/>
      <c r="R128"/>
      <c r="S128"/>
      <c r="T128"/>
    </row>
    <row r="129" spans="2:20" s="191" customFormat="1" hidden="1" x14ac:dyDescent="0.3">
      <c r="B129" s="189">
        <v>42181.263715277775</v>
      </c>
      <c r="C129">
        <v>100</v>
      </c>
      <c r="D129" t="s">
        <v>28</v>
      </c>
      <c r="E129">
        <v>120</v>
      </c>
      <c r="F129" s="192">
        <v>8</v>
      </c>
      <c r="G129" s="192">
        <f>F129*E129</f>
        <v>960</v>
      </c>
      <c r="H129" s="192">
        <v>4</v>
      </c>
      <c r="I129" s="192">
        <f>H129*E129</f>
        <v>480</v>
      </c>
      <c r="J129" s="193">
        <f>F129-H129</f>
        <v>4</v>
      </c>
      <c r="K129" s="197">
        <f>Table1[[#This Row],[Total Sales]]-Table1[[#This Row],[Total Cost]]</f>
        <v>480</v>
      </c>
      <c r="L129">
        <v>15</v>
      </c>
      <c r="M129" t="s">
        <v>25</v>
      </c>
      <c r="N129" t="s">
        <v>14</v>
      </c>
      <c r="P129"/>
      <c r="Q129"/>
      <c r="R129"/>
      <c r="S129"/>
      <c r="T129"/>
    </row>
    <row r="130" spans="2:20" s="191" customFormat="1" hidden="1" x14ac:dyDescent="0.3">
      <c r="B130" s="189">
        <v>42073.642685185187</v>
      </c>
      <c r="C130">
        <v>30</v>
      </c>
      <c r="D130" t="s">
        <v>26</v>
      </c>
      <c r="E130">
        <v>80</v>
      </c>
      <c r="F130" s="192">
        <v>12</v>
      </c>
      <c r="G130" s="192">
        <f>F130*E130</f>
        <v>960</v>
      </c>
      <c r="H130" s="192">
        <v>6</v>
      </c>
      <c r="I130" s="192">
        <f>H130*E130</f>
        <v>480</v>
      </c>
      <c r="J130" s="193">
        <f>F130-H130</f>
        <v>6</v>
      </c>
      <c r="K130" s="197">
        <f>Table1[[#This Row],[Total Sales]]-Table1[[#This Row],[Total Cost]]</f>
        <v>480</v>
      </c>
      <c r="L130">
        <v>14</v>
      </c>
      <c r="M130" t="s">
        <v>25</v>
      </c>
      <c r="N130" t="s">
        <v>17</v>
      </c>
      <c r="P130"/>
      <c r="Q130"/>
      <c r="R130"/>
      <c r="S130"/>
      <c r="T130"/>
    </row>
    <row r="131" spans="2:20" s="191" customFormat="1" hidden="1" x14ac:dyDescent="0.3">
      <c r="B131" s="189">
        <v>42355.612962962965</v>
      </c>
      <c r="C131">
        <v>16</v>
      </c>
      <c r="D131" t="s">
        <v>12</v>
      </c>
      <c r="E131">
        <v>250</v>
      </c>
      <c r="F131" s="192">
        <v>16</v>
      </c>
      <c r="G131" s="192">
        <f>F131*E131</f>
        <v>4000</v>
      </c>
      <c r="H131" s="192">
        <v>14</v>
      </c>
      <c r="I131" s="192">
        <f>H131*E131</f>
        <v>3500</v>
      </c>
      <c r="J131" s="193">
        <f>F131-H131</f>
        <v>2</v>
      </c>
      <c r="K131" s="197">
        <f>Table1[[#This Row],[Total Sales]]-Table1[[#This Row],[Total Cost]]</f>
        <v>500</v>
      </c>
      <c r="L131">
        <v>95</v>
      </c>
      <c r="M131" t="s">
        <v>23</v>
      </c>
      <c r="N131" t="s">
        <v>38</v>
      </c>
      <c r="P131"/>
      <c r="Q131"/>
      <c r="R131"/>
      <c r="S131"/>
      <c r="T131"/>
    </row>
    <row r="132" spans="2:20" s="191" customFormat="1" hidden="1" x14ac:dyDescent="0.3">
      <c r="B132" s="189">
        <v>42056.160925925928</v>
      </c>
      <c r="C132">
        <v>31</v>
      </c>
      <c r="D132" t="s">
        <v>35</v>
      </c>
      <c r="E132">
        <v>100</v>
      </c>
      <c r="F132" s="192">
        <v>17</v>
      </c>
      <c r="G132" s="192">
        <f>F132*E132</f>
        <v>1700</v>
      </c>
      <c r="H132" s="192">
        <v>12</v>
      </c>
      <c r="I132" s="192">
        <f>H132*E132</f>
        <v>1200</v>
      </c>
      <c r="J132" s="193">
        <f>F132-H132</f>
        <v>5</v>
      </c>
      <c r="K132" s="197">
        <f>Table1[[#This Row],[Total Sales]]-Table1[[#This Row],[Total Cost]]</f>
        <v>500</v>
      </c>
      <c r="L132">
        <v>572</v>
      </c>
      <c r="M132" t="s">
        <v>16</v>
      </c>
      <c r="N132" t="s">
        <v>17</v>
      </c>
      <c r="P132"/>
      <c r="Q132"/>
      <c r="R132"/>
      <c r="S132"/>
      <c r="T132"/>
    </row>
    <row r="133" spans="2:20" s="191" customFormat="1" hidden="1" x14ac:dyDescent="0.3">
      <c r="B133" s="189">
        <v>42055.048634259256</v>
      </c>
      <c r="C133">
        <v>31</v>
      </c>
      <c r="D133" t="s">
        <v>35</v>
      </c>
      <c r="E133">
        <v>100</v>
      </c>
      <c r="F133" s="192">
        <v>17</v>
      </c>
      <c r="G133" s="192">
        <f>F133*E133</f>
        <v>1700</v>
      </c>
      <c r="H133" s="192">
        <v>12</v>
      </c>
      <c r="I133" s="192">
        <f>H133*E133</f>
        <v>1200</v>
      </c>
      <c r="J133" s="193">
        <f>F133-H133</f>
        <v>5</v>
      </c>
      <c r="K133" s="197">
        <f>Table1[[#This Row],[Total Sales]]-Table1[[#This Row],[Total Cost]]</f>
        <v>500</v>
      </c>
      <c r="L133">
        <v>14</v>
      </c>
      <c r="M133" t="s">
        <v>25</v>
      </c>
      <c r="N133" t="s">
        <v>14</v>
      </c>
      <c r="P133"/>
      <c r="Q133"/>
      <c r="R133"/>
      <c r="S133"/>
      <c r="T133"/>
    </row>
    <row r="134" spans="2:20" s="191" customFormat="1" x14ac:dyDescent="0.3">
      <c r="B134" s="189">
        <v>42305.137314814812</v>
      </c>
      <c r="C134">
        <v>39</v>
      </c>
      <c r="D134" t="s">
        <v>29</v>
      </c>
      <c r="E134">
        <v>500</v>
      </c>
      <c r="F134" s="192">
        <v>28</v>
      </c>
      <c r="G134" s="192">
        <f>F134*E134</f>
        <v>14000</v>
      </c>
      <c r="H134" s="192">
        <v>27</v>
      </c>
      <c r="I134" s="192">
        <f>H134*E134</f>
        <v>13500</v>
      </c>
      <c r="J134" s="193">
        <f>F134-H134</f>
        <v>1</v>
      </c>
      <c r="K134" s="197">
        <f>Table1[[#This Row],[Total Sales]]-Table1[[#This Row],[Total Cost]]</f>
        <v>500</v>
      </c>
      <c r="L134">
        <v>7</v>
      </c>
      <c r="M134" t="s">
        <v>24</v>
      </c>
      <c r="N134" t="s">
        <v>14</v>
      </c>
      <c r="P134"/>
      <c r="Q134"/>
      <c r="R134"/>
      <c r="S134"/>
      <c r="T134"/>
    </row>
    <row r="135" spans="2:20" s="191" customFormat="1" hidden="1" x14ac:dyDescent="0.3">
      <c r="B135" s="189">
        <v>42067.565381944441</v>
      </c>
      <c r="C135">
        <v>4</v>
      </c>
      <c r="D135" t="s">
        <v>15</v>
      </c>
      <c r="E135">
        <v>170</v>
      </c>
      <c r="F135" s="192">
        <v>9</v>
      </c>
      <c r="G135" s="192">
        <f>F135*E135</f>
        <v>1530</v>
      </c>
      <c r="H135" s="192">
        <v>6</v>
      </c>
      <c r="I135" s="192">
        <f>H135*E135</f>
        <v>1020</v>
      </c>
      <c r="J135" s="193">
        <f>F135-H135</f>
        <v>3</v>
      </c>
      <c r="K135" s="197">
        <f>Table1[[#This Row],[Total Sales]]-Table1[[#This Row],[Total Cost]]</f>
        <v>510</v>
      </c>
      <c r="L135">
        <v>95</v>
      </c>
      <c r="M135" t="s">
        <v>23</v>
      </c>
      <c r="N135" t="s">
        <v>17</v>
      </c>
      <c r="P135"/>
      <c r="Q135"/>
      <c r="R135"/>
      <c r="S135"/>
      <c r="T135"/>
    </row>
    <row r="136" spans="2:20" s="191" customFormat="1" x14ac:dyDescent="0.3">
      <c r="B136" s="189">
        <v>42148.650833333333</v>
      </c>
      <c r="C136">
        <v>39</v>
      </c>
      <c r="D136" t="s">
        <v>29</v>
      </c>
      <c r="E136">
        <v>510</v>
      </c>
      <c r="F136" s="192">
        <v>28</v>
      </c>
      <c r="G136" s="192">
        <f>F136*E136</f>
        <v>14280</v>
      </c>
      <c r="H136" s="192">
        <v>27</v>
      </c>
      <c r="I136" s="192">
        <f>H136*E136</f>
        <v>13770</v>
      </c>
      <c r="J136" s="193">
        <f>F136-H136</f>
        <v>1</v>
      </c>
      <c r="K136" s="197">
        <f>Table1[[#This Row],[Total Sales]]-Table1[[#This Row],[Total Cost]]</f>
        <v>510</v>
      </c>
      <c r="L136">
        <v>572</v>
      </c>
      <c r="M136" t="s">
        <v>16</v>
      </c>
      <c r="N136" t="s">
        <v>17</v>
      </c>
      <c r="P136"/>
      <c r="Q136"/>
      <c r="R136"/>
      <c r="S136"/>
      <c r="T136"/>
    </row>
    <row r="137" spans="2:20" s="191" customFormat="1" x14ac:dyDescent="0.3">
      <c r="B137" s="189">
        <v>42129.912546296298</v>
      </c>
      <c r="C137">
        <v>39</v>
      </c>
      <c r="D137" t="s">
        <v>29</v>
      </c>
      <c r="E137">
        <v>510</v>
      </c>
      <c r="F137" s="192">
        <v>28</v>
      </c>
      <c r="G137" s="192">
        <f>F137*E137</f>
        <v>14280</v>
      </c>
      <c r="H137" s="192">
        <v>27</v>
      </c>
      <c r="I137" s="192">
        <f>H137*E137</f>
        <v>13770</v>
      </c>
      <c r="J137" s="193">
        <f>F137-H137</f>
        <v>1</v>
      </c>
      <c r="K137" s="197">
        <f>Table1[[#This Row],[Total Sales]]-Table1[[#This Row],[Total Cost]]</f>
        <v>510</v>
      </c>
      <c r="L137">
        <v>95</v>
      </c>
      <c r="M137" t="s">
        <v>23</v>
      </c>
      <c r="N137" t="s">
        <v>17</v>
      </c>
      <c r="P137"/>
      <c r="Q137"/>
      <c r="R137"/>
      <c r="S137"/>
      <c r="T137"/>
    </row>
    <row r="138" spans="2:20" s="191" customFormat="1" hidden="1" x14ac:dyDescent="0.3">
      <c r="B138" s="189">
        <v>42216.201898148145</v>
      </c>
      <c r="C138">
        <v>16</v>
      </c>
      <c r="D138" t="s">
        <v>12</v>
      </c>
      <c r="E138">
        <v>270</v>
      </c>
      <c r="F138" s="192">
        <v>16</v>
      </c>
      <c r="G138" s="192">
        <f>F138*E138</f>
        <v>4320</v>
      </c>
      <c r="H138" s="192">
        <v>14</v>
      </c>
      <c r="I138" s="192">
        <f>H138*E138</f>
        <v>3780</v>
      </c>
      <c r="J138" s="193">
        <f>F138-H138</f>
        <v>2</v>
      </c>
      <c r="K138" s="197">
        <f>Table1[[#This Row],[Total Sales]]-Table1[[#This Row],[Total Cost]]</f>
        <v>540</v>
      </c>
      <c r="L138">
        <v>95</v>
      </c>
      <c r="M138" t="s">
        <v>23</v>
      </c>
      <c r="N138" t="s">
        <v>17</v>
      </c>
      <c r="P138"/>
      <c r="Q138"/>
      <c r="R138"/>
      <c r="S138"/>
      <c r="T138"/>
    </row>
    <row r="139" spans="2:20" s="191" customFormat="1" x14ac:dyDescent="0.3">
      <c r="B139" s="189">
        <v>42061.662129629629</v>
      </c>
      <c r="C139">
        <v>39</v>
      </c>
      <c r="D139" t="s">
        <v>29</v>
      </c>
      <c r="E139">
        <v>560</v>
      </c>
      <c r="F139" s="192">
        <v>28</v>
      </c>
      <c r="G139" s="192">
        <f>F139*E139</f>
        <v>15680</v>
      </c>
      <c r="H139" s="192">
        <v>27</v>
      </c>
      <c r="I139" s="192">
        <f>H139*E139</f>
        <v>15120</v>
      </c>
      <c r="J139" s="193">
        <f>F139-H139</f>
        <v>1</v>
      </c>
      <c r="K139" s="197">
        <f>Table1[[#This Row],[Total Sales]]-Table1[[#This Row],[Total Cost]]</f>
        <v>560</v>
      </c>
      <c r="L139">
        <v>557</v>
      </c>
      <c r="M139" t="s">
        <v>27</v>
      </c>
      <c r="N139" t="s">
        <v>17</v>
      </c>
      <c r="P139"/>
      <c r="Q139"/>
      <c r="R139"/>
      <c r="S139"/>
      <c r="T139"/>
    </row>
    <row r="140" spans="2:20" s="191" customFormat="1" hidden="1" x14ac:dyDescent="0.3">
      <c r="B140" s="189">
        <v>42044.033738425926</v>
      </c>
      <c r="C140">
        <v>100</v>
      </c>
      <c r="D140" t="s">
        <v>28</v>
      </c>
      <c r="E140">
        <v>140</v>
      </c>
      <c r="F140" s="192">
        <v>8</v>
      </c>
      <c r="G140" s="192">
        <f>F140*E140</f>
        <v>1120</v>
      </c>
      <c r="H140" s="192">
        <v>4</v>
      </c>
      <c r="I140" s="192">
        <f>H140*E140</f>
        <v>560</v>
      </c>
      <c r="J140" s="193">
        <f>F140-H140</f>
        <v>4</v>
      </c>
      <c r="K140" s="197">
        <f>Table1[[#This Row],[Total Sales]]-Table1[[#This Row],[Total Cost]]</f>
        <v>560</v>
      </c>
      <c r="L140">
        <v>95</v>
      </c>
      <c r="M140" t="s">
        <v>23</v>
      </c>
      <c r="N140" t="s">
        <v>17</v>
      </c>
      <c r="P140"/>
      <c r="Q140"/>
      <c r="R140"/>
      <c r="S140"/>
      <c r="T140"/>
    </row>
    <row r="141" spans="2:20" s="191" customFormat="1" hidden="1" x14ac:dyDescent="0.3">
      <c r="B141" s="189">
        <v>42019.81349537037</v>
      </c>
      <c r="C141">
        <v>100</v>
      </c>
      <c r="D141" t="s">
        <v>28</v>
      </c>
      <c r="E141">
        <v>140</v>
      </c>
      <c r="F141" s="192">
        <v>8</v>
      </c>
      <c r="G141" s="192">
        <f>F141*E141</f>
        <v>1120</v>
      </c>
      <c r="H141" s="192">
        <v>4</v>
      </c>
      <c r="I141" s="192">
        <f>H141*E141</f>
        <v>560</v>
      </c>
      <c r="J141" s="193">
        <f>F141-H141</f>
        <v>4</v>
      </c>
      <c r="K141" s="197">
        <f>Table1[[#This Row],[Total Sales]]-Table1[[#This Row],[Total Cost]]</f>
        <v>560</v>
      </c>
      <c r="L141">
        <v>14</v>
      </c>
      <c r="M141" t="s">
        <v>25</v>
      </c>
      <c r="N141" t="s">
        <v>17</v>
      </c>
      <c r="P141"/>
      <c r="Q141"/>
      <c r="R141"/>
      <c r="S141"/>
      <c r="T141"/>
    </row>
    <row r="142" spans="2:20" s="191" customFormat="1" x14ac:dyDescent="0.3">
      <c r="B142" s="189">
        <v>42302.022210648145</v>
      </c>
      <c r="C142">
        <v>39</v>
      </c>
      <c r="D142" t="s">
        <v>29</v>
      </c>
      <c r="E142">
        <v>580</v>
      </c>
      <c r="F142" s="192">
        <v>28</v>
      </c>
      <c r="G142" s="192">
        <f>F142*E142</f>
        <v>16240</v>
      </c>
      <c r="H142" s="192">
        <v>27</v>
      </c>
      <c r="I142" s="192">
        <f>H142*E142</f>
        <v>15660</v>
      </c>
      <c r="J142" s="193">
        <f>F142-H142</f>
        <v>1</v>
      </c>
      <c r="K142" s="197">
        <f>Table1[[#This Row],[Total Sales]]-Table1[[#This Row],[Total Cost]]</f>
        <v>580</v>
      </c>
      <c r="L142">
        <v>233</v>
      </c>
      <c r="M142" t="s">
        <v>13</v>
      </c>
      <c r="N142" t="s">
        <v>14</v>
      </c>
      <c r="P142"/>
      <c r="Q142"/>
      <c r="R142"/>
      <c r="S142"/>
      <c r="T142"/>
    </row>
    <row r="143" spans="2:20" s="191" customFormat="1" hidden="1" x14ac:dyDescent="0.3">
      <c r="B143" s="189">
        <v>42116.328657407408</v>
      </c>
      <c r="C143">
        <v>16</v>
      </c>
      <c r="D143" t="s">
        <v>12</v>
      </c>
      <c r="E143">
        <v>300</v>
      </c>
      <c r="F143" s="192">
        <v>16</v>
      </c>
      <c r="G143" s="192">
        <f>F143*E143</f>
        <v>4800</v>
      </c>
      <c r="H143" s="192">
        <v>14</v>
      </c>
      <c r="I143" s="192">
        <f>H143*E143</f>
        <v>4200</v>
      </c>
      <c r="J143" s="193">
        <f>F143-H143</f>
        <v>2</v>
      </c>
      <c r="K143" s="197">
        <f>Table1[[#This Row],[Total Sales]]-Table1[[#This Row],[Total Cost]]</f>
        <v>600</v>
      </c>
      <c r="L143">
        <v>846</v>
      </c>
      <c r="M143" t="s">
        <v>30</v>
      </c>
      <c r="N143" t="s">
        <v>14</v>
      </c>
      <c r="P143"/>
      <c r="Q143"/>
      <c r="R143"/>
      <c r="S143"/>
      <c r="T143"/>
    </row>
    <row r="144" spans="2:20" s="191" customFormat="1" hidden="1" x14ac:dyDescent="0.3">
      <c r="B144" s="189">
        <v>42254.641736111109</v>
      </c>
      <c r="C144">
        <v>4</v>
      </c>
      <c r="D144" t="s">
        <v>15</v>
      </c>
      <c r="E144">
        <v>200</v>
      </c>
      <c r="F144" s="192">
        <v>9</v>
      </c>
      <c r="G144" s="192">
        <f>F144*E144</f>
        <v>1800</v>
      </c>
      <c r="H144" s="192">
        <v>6</v>
      </c>
      <c r="I144" s="192">
        <f>H144*E144</f>
        <v>1200</v>
      </c>
      <c r="J144" s="193">
        <f>F144-H144</f>
        <v>3</v>
      </c>
      <c r="K144" s="197">
        <f>Table1[[#This Row],[Total Sales]]-Table1[[#This Row],[Total Cost]]</f>
        <v>600</v>
      </c>
      <c r="L144">
        <v>7</v>
      </c>
      <c r="M144" t="s">
        <v>24</v>
      </c>
      <c r="N144" t="s">
        <v>14</v>
      </c>
      <c r="P144"/>
      <c r="Q144"/>
      <c r="R144"/>
      <c r="S144"/>
      <c r="T144"/>
    </row>
    <row r="145" spans="2:20" s="191" customFormat="1" x14ac:dyDescent="0.3">
      <c r="B145" s="189">
        <v>42151.785532407404</v>
      </c>
      <c r="C145">
        <v>39</v>
      </c>
      <c r="D145" t="s">
        <v>29</v>
      </c>
      <c r="E145">
        <v>600</v>
      </c>
      <c r="F145" s="192">
        <v>28</v>
      </c>
      <c r="G145" s="192">
        <f>F145*E145</f>
        <v>16800</v>
      </c>
      <c r="H145" s="192">
        <v>27</v>
      </c>
      <c r="I145" s="192">
        <f>H145*E145</f>
        <v>16200</v>
      </c>
      <c r="J145" s="193">
        <f>F145-H145</f>
        <v>1</v>
      </c>
      <c r="K145" s="197">
        <f>Table1[[#This Row],[Total Sales]]-Table1[[#This Row],[Total Cost]]</f>
        <v>600</v>
      </c>
      <c r="L145">
        <v>557</v>
      </c>
      <c r="M145" t="s">
        <v>27</v>
      </c>
      <c r="N145" t="s">
        <v>17</v>
      </c>
      <c r="P145"/>
      <c r="Q145"/>
      <c r="R145"/>
      <c r="S145"/>
      <c r="T145"/>
    </row>
    <row r="146" spans="2:20" s="191" customFormat="1" hidden="1" x14ac:dyDescent="0.3">
      <c r="B146" s="189">
        <v>42059.707129629627</v>
      </c>
      <c r="C146">
        <v>19</v>
      </c>
      <c r="D146" t="s">
        <v>122</v>
      </c>
      <c r="E146">
        <v>50</v>
      </c>
      <c r="F146" s="192">
        <v>37</v>
      </c>
      <c r="G146" s="192">
        <f>F146*E146</f>
        <v>1850</v>
      </c>
      <c r="H146" s="192">
        <v>25</v>
      </c>
      <c r="I146" s="192">
        <f>H146*E146</f>
        <v>1250</v>
      </c>
      <c r="J146" s="193">
        <f>F146-H146</f>
        <v>12</v>
      </c>
      <c r="K146" s="197">
        <f>Table1[[#This Row],[Total Sales]]-Table1[[#This Row],[Total Cost]]</f>
        <v>600</v>
      </c>
      <c r="L146">
        <v>14</v>
      </c>
      <c r="M146" t="s">
        <v>25</v>
      </c>
      <c r="N146" t="s">
        <v>17</v>
      </c>
      <c r="P146"/>
      <c r="Q146"/>
      <c r="R146"/>
      <c r="S146"/>
      <c r="T146"/>
    </row>
    <row r="147" spans="2:20" s="191" customFormat="1" hidden="1" x14ac:dyDescent="0.3">
      <c r="B147" s="189">
        <v>42048.796018518522</v>
      </c>
      <c r="C147">
        <v>31</v>
      </c>
      <c r="D147" t="s">
        <v>35</v>
      </c>
      <c r="E147">
        <v>123</v>
      </c>
      <c r="F147" s="192">
        <v>17</v>
      </c>
      <c r="G147" s="192">
        <f>F147*E147</f>
        <v>2091</v>
      </c>
      <c r="H147" s="192">
        <v>12</v>
      </c>
      <c r="I147" s="192">
        <f>H147*E147</f>
        <v>1476</v>
      </c>
      <c r="J147" s="193">
        <f>F147-H147</f>
        <v>5</v>
      </c>
      <c r="K147" s="197">
        <f>Table1[[#This Row],[Total Sales]]-Table1[[#This Row],[Total Cost]]</f>
        <v>615</v>
      </c>
      <c r="L147">
        <v>557</v>
      </c>
      <c r="M147" t="s">
        <v>27</v>
      </c>
      <c r="N147" t="s">
        <v>14</v>
      </c>
      <c r="P147"/>
      <c r="Q147"/>
      <c r="R147"/>
      <c r="S147"/>
      <c r="T147"/>
    </row>
    <row r="148" spans="2:20" s="191" customFormat="1" hidden="1" x14ac:dyDescent="0.3">
      <c r="B148" s="189">
        <v>42364.723969907405</v>
      </c>
      <c r="C148">
        <v>16</v>
      </c>
      <c r="D148" t="s">
        <v>12</v>
      </c>
      <c r="E148">
        <v>310</v>
      </c>
      <c r="F148" s="192">
        <v>16</v>
      </c>
      <c r="G148" s="192">
        <f>F148*E148</f>
        <v>4960</v>
      </c>
      <c r="H148" s="192">
        <v>14</v>
      </c>
      <c r="I148" s="192">
        <f>H148*E148</f>
        <v>4340</v>
      </c>
      <c r="J148" s="193">
        <f>F148-H148</f>
        <v>2</v>
      </c>
      <c r="K148" s="197">
        <f>Table1[[#This Row],[Total Sales]]-Table1[[#This Row],[Total Cost]]</f>
        <v>620</v>
      </c>
      <c r="L148">
        <v>846</v>
      </c>
      <c r="M148" t="s">
        <v>30</v>
      </c>
      <c r="N148" t="s">
        <v>17</v>
      </c>
      <c r="P148"/>
      <c r="Q148"/>
      <c r="R148"/>
      <c r="S148"/>
      <c r="T148"/>
    </row>
    <row r="149" spans="2:20" s="191" customFormat="1" hidden="1" x14ac:dyDescent="0.3">
      <c r="B149" s="189">
        <v>42216.304120370369</v>
      </c>
      <c r="C149">
        <v>16</v>
      </c>
      <c r="D149" t="s">
        <v>12</v>
      </c>
      <c r="E149">
        <v>310</v>
      </c>
      <c r="F149" s="192">
        <v>16</v>
      </c>
      <c r="G149" s="192">
        <f>F149*E149</f>
        <v>4960</v>
      </c>
      <c r="H149" s="192">
        <v>14</v>
      </c>
      <c r="I149" s="192">
        <f>H149*E149</f>
        <v>4340</v>
      </c>
      <c r="J149" s="193">
        <f>F149-H149</f>
        <v>2</v>
      </c>
      <c r="K149" s="197">
        <f>Table1[[#This Row],[Total Sales]]-Table1[[#This Row],[Total Cost]]</f>
        <v>620</v>
      </c>
      <c r="L149">
        <v>846</v>
      </c>
      <c r="M149" t="s">
        <v>30</v>
      </c>
      <c r="N149" t="s">
        <v>14</v>
      </c>
      <c r="P149"/>
      <c r="Q149"/>
      <c r="R149"/>
      <c r="S149"/>
      <c r="T149"/>
    </row>
    <row r="150" spans="2:20" s="191" customFormat="1" hidden="1" x14ac:dyDescent="0.3">
      <c r="B150" s="189">
        <v>42064.672233796293</v>
      </c>
      <c r="C150">
        <v>31</v>
      </c>
      <c r="D150" t="s">
        <v>35</v>
      </c>
      <c r="E150">
        <v>124</v>
      </c>
      <c r="F150" s="192">
        <v>17</v>
      </c>
      <c r="G150" s="192">
        <f>F150*E150</f>
        <v>2108</v>
      </c>
      <c r="H150" s="192">
        <v>12</v>
      </c>
      <c r="I150" s="192">
        <f>H150*E150</f>
        <v>1488</v>
      </c>
      <c r="J150" s="193">
        <f>F150-H150</f>
        <v>5</v>
      </c>
      <c r="K150" s="197">
        <f>Table1[[#This Row],[Total Sales]]-Table1[[#This Row],[Total Cost]]</f>
        <v>620</v>
      </c>
      <c r="L150">
        <v>23</v>
      </c>
      <c r="M150" t="s">
        <v>21</v>
      </c>
      <c r="N150" t="s">
        <v>17</v>
      </c>
      <c r="P150"/>
      <c r="Q150"/>
      <c r="R150"/>
      <c r="S150"/>
      <c r="T150"/>
    </row>
    <row r="151" spans="2:20" s="191" customFormat="1" hidden="1" x14ac:dyDescent="0.3">
      <c r="B151" s="189">
        <v>42080.92732638889</v>
      </c>
      <c r="C151">
        <v>34</v>
      </c>
      <c r="D151" t="s">
        <v>42</v>
      </c>
      <c r="E151">
        <v>42</v>
      </c>
      <c r="F151" s="192">
        <v>35</v>
      </c>
      <c r="G151" s="192">
        <f>F151*E151</f>
        <v>1470</v>
      </c>
      <c r="H151" s="192">
        <v>20</v>
      </c>
      <c r="I151" s="192">
        <f>H151*E151</f>
        <v>840</v>
      </c>
      <c r="J151" s="193">
        <f>F151-H151</f>
        <v>15</v>
      </c>
      <c r="K151" s="197">
        <f>Table1[[#This Row],[Total Sales]]-Table1[[#This Row],[Total Cost]]</f>
        <v>630</v>
      </c>
      <c r="L151">
        <v>846</v>
      </c>
      <c r="M151" t="s">
        <v>30</v>
      </c>
      <c r="N151" t="s">
        <v>17</v>
      </c>
      <c r="P151"/>
      <c r="Q151"/>
      <c r="R151"/>
      <c r="S151"/>
      <c r="T151"/>
    </row>
    <row r="152" spans="2:20" s="191" customFormat="1" hidden="1" x14ac:dyDescent="0.3">
      <c r="B152" s="189">
        <v>42250.319895833331</v>
      </c>
      <c r="C152">
        <v>16</v>
      </c>
      <c r="D152" t="s">
        <v>12</v>
      </c>
      <c r="E152">
        <v>320</v>
      </c>
      <c r="F152" s="192">
        <v>16</v>
      </c>
      <c r="G152" s="192">
        <f>F152*E152</f>
        <v>5120</v>
      </c>
      <c r="H152" s="192">
        <v>14</v>
      </c>
      <c r="I152" s="192">
        <f>H152*E152</f>
        <v>4480</v>
      </c>
      <c r="J152" s="193">
        <f>F152-H152</f>
        <v>2</v>
      </c>
      <c r="K152" s="197">
        <f>Table1[[#This Row],[Total Sales]]-Table1[[#This Row],[Total Cost]]</f>
        <v>640</v>
      </c>
      <c r="L152">
        <v>23</v>
      </c>
      <c r="M152" t="s">
        <v>21</v>
      </c>
      <c r="N152" t="s">
        <v>14</v>
      </c>
      <c r="P152"/>
      <c r="Q152"/>
      <c r="R152"/>
      <c r="S152"/>
      <c r="T152"/>
    </row>
    <row r="153" spans="2:20" s="191" customFormat="1" hidden="1" x14ac:dyDescent="0.3">
      <c r="B153" s="189">
        <v>42308.14162037037</v>
      </c>
      <c r="C153">
        <v>2</v>
      </c>
      <c r="D153" t="s">
        <v>33</v>
      </c>
      <c r="E153">
        <v>320</v>
      </c>
      <c r="F153" s="192">
        <v>8</v>
      </c>
      <c r="G153" s="192">
        <f>F153*E153</f>
        <v>2560</v>
      </c>
      <c r="H153" s="192">
        <v>6</v>
      </c>
      <c r="I153" s="192">
        <f>H153*E153</f>
        <v>1920</v>
      </c>
      <c r="J153" s="193">
        <f>F153-H153</f>
        <v>2</v>
      </c>
      <c r="K153" s="197">
        <f>Table1[[#This Row],[Total Sales]]-Table1[[#This Row],[Total Cost]]</f>
        <v>640</v>
      </c>
      <c r="L153">
        <v>7</v>
      </c>
      <c r="M153" t="s">
        <v>24</v>
      </c>
      <c r="N153" t="s">
        <v>14</v>
      </c>
      <c r="P153"/>
      <c r="Q153"/>
      <c r="R153"/>
      <c r="S153"/>
      <c r="T153"/>
    </row>
    <row r="154" spans="2:20" s="191" customFormat="1" hidden="1" x14ac:dyDescent="0.3">
      <c r="B154" s="189">
        <v>42067.565381944441</v>
      </c>
      <c r="C154">
        <v>2</v>
      </c>
      <c r="D154" t="s">
        <v>33</v>
      </c>
      <c r="E154">
        <v>320</v>
      </c>
      <c r="F154" s="192">
        <v>8</v>
      </c>
      <c r="G154" s="192">
        <f>F154*E154</f>
        <v>2560</v>
      </c>
      <c r="H154" s="192">
        <v>6</v>
      </c>
      <c r="I154" s="192">
        <f>H154*E154</f>
        <v>1920</v>
      </c>
      <c r="J154" s="193">
        <f>F154-H154</f>
        <v>2</v>
      </c>
      <c r="K154" s="197">
        <f>Table1[[#This Row],[Total Sales]]-Table1[[#This Row],[Total Cost]]</f>
        <v>640</v>
      </c>
      <c r="L154">
        <v>686</v>
      </c>
      <c r="M154" t="s">
        <v>31</v>
      </c>
      <c r="N154" t="s">
        <v>14</v>
      </c>
      <c r="P154"/>
      <c r="Q154"/>
      <c r="R154"/>
      <c r="S154"/>
      <c r="T154"/>
    </row>
    <row r="155" spans="2:20" s="191" customFormat="1" hidden="1" x14ac:dyDescent="0.3">
      <c r="B155" s="189">
        <v>42114.413460648146</v>
      </c>
      <c r="C155">
        <v>100</v>
      </c>
      <c r="D155" t="s">
        <v>28</v>
      </c>
      <c r="E155">
        <v>160</v>
      </c>
      <c r="F155" s="192">
        <v>8</v>
      </c>
      <c r="G155" s="192">
        <f>F155*E155</f>
        <v>1280</v>
      </c>
      <c r="H155" s="192">
        <v>4</v>
      </c>
      <c r="I155" s="192">
        <f>H155*E155</f>
        <v>640</v>
      </c>
      <c r="J155" s="193">
        <f>F155-H155</f>
        <v>4</v>
      </c>
      <c r="K155" s="197">
        <f>Table1[[#This Row],[Total Sales]]-Table1[[#This Row],[Total Cost]]</f>
        <v>640</v>
      </c>
      <c r="L155">
        <v>846</v>
      </c>
      <c r="M155" t="s">
        <v>30</v>
      </c>
      <c r="N155" t="s">
        <v>17</v>
      </c>
      <c r="P155"/>
      <c r="Q155"/>
      <c r="R155"/>
      <c r="S155"/>
      <c r="T155"/>
    </row>
    <row r="156" spans="2:20" s="191" customFormat="1" hidden="1" x14ac:dyDescent="0.3">
      <c r="B156" s="189">
        <v>42103.84878472222</v>
      </c>
      <c r="C156">
        <v>100</v>
      </c>
      <c r="D156" t="s">
        <v>28</v>
      </c>
      <c r="E156">
        <v>160</v>
      </c>
      <c r="F156" s="192">
        <v>8</v>
      </c>
      <c r="G156" s="192">
        <f>F156*E156</f>
        <v>1280</v>
      </c>
      <c r="H156" s="192">
        <v>4</v>
      </c>
      <c r="I156" s="192">
        <f>H156*E156</f>
        <v>640</v>
      </c>
      <c r="J156" s="193">
        <f>F156-H156</f>
        <v>4</v>
      </c>
      <c r="K156" s="197">
        <f>Table1[[#This Row],[Total Sales]]-Table1[[#This Row],[Total Cost]]</f>
        <v>640</v>
      </c>
      <c r="L156">
        <v>14</v>
      </c>
      <c r="M156" t="s">
        <v>25</v>
      </c>
      <c r="N156" t="s">
        <v>17</v>
      </c>
      <c r="P156"/>
      <c r="Q156"/>
      <c r="R156"/>
      <c r="S156"/>
      <c r="T156"/>
    </row>
    <row r="157" spans="2:20" s="191" customFormat="1" hidden="1" x14ac:dyDescent="0.3">
      <c r="B157" s="189">
        <v>42028.871388888889</v>
      </c>
      <c r="C157">
        <v>22</v>
      </c>
      <c r="D157" t="s">
        <v>34</v>
      </c>
      <c r="E157">
        <v>80</v>
      </c>
      <c r="F157" s="192">
        <v>24</v>
      </c>
      <c r="G157" s="192">
        <f>F157*E157</f>
        <v>1920</v>
      </c>
      <c r="H157" s="192">
        <v>16</v>
      </c>
      <c r="I157" s="192">
        <f>H157*E157</f>
        <v>1280</v>
      </c>
      <c r="J157" s="193">
        <f>F157-H157</f>
        <v>8</v>
      </c>
      <c r="K157" s="197">
        <f>Table1[[#This Row],[Total Sales]]-Table1[[#This Row],[Total Cost]]</f>
        <v>640</v>
      </c>
      <c r="L157">
        <v>557</v>
      </c>
      <c r="M157" t="s">
        <v>27</v>
      </c>
      <c r="N157" t="s">
        <v>17</v>
      </c>
      <c r="P157"/>
      <c r="Q157"/>
      <c r="R157"/>
      <c r="S157"/>
      <c r="T157"/>
    </row>
    <row r="158" spans="2:20" s="191" customFormat="1" hidden="1" x14ac:dyDescent="0.3">
      <c r="B158" s="189">
        <v>42040.828715277778</v>
      </c>
      <c r="C158">
        <v>16</v>
      </c>
      <c r="D158" t="s">
        <v>12</v>
      </c>
      <c r="E158">
        <v>321</v>
      </c>
      <c r="F158" s="192">
        <v>16</v>
      </c>
      <c r="G158" s="192">
        <f>F158*E158</f>
        <v>5136</v>
      </c>
      <c r="H158" s="192">
        <v>14</v>
      </c>
      <c r="I158" s="192">
        <f>H158*E158</f>
        <v>4494</v>
      </c>
      <c r="J158" s="193">
        <f>F158-H158</f>
        <v>2</v>
      </c>
      <c r="K158" s="197">
        <f>Table1[[#This Row],[Total Sales]]-Table1[[#This Row],[Total Cost]]</f>
        <v>642</v>
      </c>
      <c r="L158">
        <v>7</v>
      </c>
      <c r="M158" t="s">
        <v>24</v>
      </c>
      <c r="N158" t="s">
        <v>17</v>
      </c>
      <c r="P158"/>
      <c r="Q158"/>
      <c r="R158"/>
      <c r="S158"/>
      <c r="T158"/>
    </row>
    <row r="159" spans="2:20" s="191" customFormat="1" x14ac:dyDescent="0.3">
      <c r="B159" s="189">
        <v>42142.851481481484</v>
      </c>
      <c r="C159">
        <v>39</v>
      </c>
      <c r="D159" t="s">
        <v>29</v>
      </c>
      <c r="E159">
        <v>650</v>
      </c>
      <c r="F159" s="192">
        <v>28</v>
      </c>
      <c r="G159" s="192">
        <f>F159*E159</f>
        <v>18200</v>
      </c>
      <c r="H159" s="192">
        <v>27</v>
      </c>
      <c r="I159" s="192">
        <f>H159*E159</f>
        <v>17550</v>
      </c>
      <c r="J159" s="193">
        <f>F159-H159</f>
        <v>1</v>
      </c>
      <c r="K159" s="197">
        <f>Table1[[#This Row],[Total Sales]]-Table1[[#This Row],[Total Cost]]</f>
        <v>650</v>
      </c>
      <c r="L159">
        <v>846</v>
      </c>
      <c r="M159" t="s">
        <v>30</v>
      </c>
      <c r="N159" t="s">
        <v>17</v>
      </c>
      <c r="P159"/>
      <c r="Q159"/>
      <c r="R159"/>
      <c r="S159"/>
      <c r="T159"/>
    </row>
    <row r="160" spans="2:20" s="191" customFormat="1" hidden="1" x14ac:dyDescent="0.3">
      <c r="B160" s="189">
        <v>42033.385231481479</v>
      </c>
      <c r="C160">
        <v>4</v>
      </c>
      <c r="D160" t="s">
        <v>15</v>
      </c>
      <c r="E160">
        <v>222</v>
      </c>
      <c r="F160" s="192">
        <v>9</v>
      </c>
      <c r="G160" s="192">
        <f>F160*E160</f>
        <v>1998</v>
      </c>
      <c r="H160" s="192">
        <v>6</v>
      </c>
      <c r="I160" s="192">
        <f>H160*E160</f>
        <v>1332</v>
      </c>
      <c r="J160" s="193">
        <f>F160-H160</f>
        <v>3</v>
      </c>
      <c r="K160" s="197">
        <f>Table1[[#This Row],[Total Sales]]-Table1[[#This Row],[Total Cost]]</f>
        <v>666</v>
      </c>
      <c r="L160">
        <v>7</v>
      </c>
      <c r="M160" t="s">
        <v>24</v>
      </c>
      <c r="N160" t="s">
        <v>14</v>
      </c>
      <c r="P160"/>
      <c r="Q160"/>
      <c r="R160"/>
      <c r="S160"/>
      <c r="T160"/>
    </row>
    <row r="161" spans="2:20" s="191" customFormat="1" x14ac:dyDescent="0.3">
      <c r="B161" s="189">
        <v>42063.139953703707</v>
      </c>
      <c r="C161">
        <v>39</v>
      </c>
      <c r="D161" t="s">
        <v>29</v>
      </c>
      <c r="E161">
        <v>670</v>
      </c>
      <c r="F161" s="192">
        <v>28</v>
      </c>
      <c r="G161" s="192">
        <f>F161*E161</f>
        <v>18760</v>
      </c>
      <c r="H161" s="192">
        <v>27</v>
      </c>
      <c r="I161" s="192">
        <f>H161*E161</f>
        <v>18090</v>
      </c>
      <c r="J161" s="193">
        <f>F161-H161</f>
        <v>1</v>
      </c>
      <c r="K161" s="197">
        <f>Table1[[#This Row],[Total Sales]]-Table1[[#This Row],[Total Cost]]</f>
        <v>670</v>
      </c>
      <c r="L161">
        <v>7</v>
      </c>
      <c r="M161" t="s">
        <v>24</v>
      </c>
      <c r="N161" t="s">
        <v>14</v>
      </c>
      <c r="P161"/>
      <c r="Q161"/>
      <c r="R161"/>
      <c r="S161"/>
      <c r="T161"/>
    </row>
    <row r="162" spans="2:20" s="191" customFormat="1" hidden="1" x14ac:dyDescent="0.3">
      <c r="B162" s="189">
        <v>42117.027916666666</v>
      </c>
      <c r="C162">
        <v>16</v>
      </c>
      <c r="D162" t="s">
        <v>12</v>
      </c>
      <c r="E162">
        <v>340</v>
      </c>
      <c r="F162" s="192">
        <v>16</v>
      </c>
      <c r="G162" s="192">
        <f>F162*E162</f>
        <v>5440</v>
      </c>
      <c r="H162" s="192">
        <v>14</v>
      </c>
      <c r="I162" s="192">
        <f>H162*E162</f>
        <v>4760</v>
      </c>
      <c r="J162" s="193">
        <f>F162-H162</f>
        <v>2</v>
      </c>
      <c r="K162" s="197">
        <f>Table1[[#This Row],[Total Sales]]-Table1[[#This Row],[Total Cost]]</f>
        <v>680</v>
      </c>
      <c r="L162">
        <v>7</v>
      </c>
      <c r="M162" t="s">
        <v>24</v>
      </c>
      <c r="N162" t="s">
        <v>14</v>
      </c>
      <c r="P162"/>
      <c r="Q162"/>
      <c r="R162"/>
      <c r="S162"/>
      <c r="T162"/>
    </row>
    <row r="163" spans="2:20" s="191" customFormat="1" hidden="1" x14ac:dyDescent="0.3">
      <c r="B163" s="189">
        <v>42225.336435185185</v>
      </c>
      <c r="C163">
        <v>16</v>
      </c>
      <c r="D163" t="s">
        <v>12</v>
      </c>
      <c r="E163">
        <v>350</v>
      </c>
      <c r="F163" s="192">
        <v>16</v>
      </c>
      <c r="G163" s="192">
        <f>F163*E163</f>
        <v>5600</v>
      </c>
      <c r="H163" s="192">
        <v>14</v>
      </c>
      <c r="I163" s="192">
        <f>H163*E163</f>
        <v>4900</v>
      </c>
      <c r="J163" s="193">
        <f>F163-H163</f>
        <v>2</v>
      </c>
      <c r="K163" s="197">
        <f>Table1[[#This Row],[Total Sales]]-Table1[[#This Row],[Total Cost]]</f>
        <v>700</v>
      </c>
      <c r="L163">
        <v>846</v>
      </c>
      <c r="M163" t="s">
        <v>30</v>
      </c>
      <c r="N163" t="s">
        <v>17</v>
      </c>
      <c r="P163"/>
      <c r="Q163"/>
      <c r="R163"/>
      <c r="S163"/>
      <c r="T163"/>
    </row>
    <row r="164" spans="2:20" s="191" customFormat="1" hidden="1" x14ac:dyDescent="0.3">
      <c r="B164" s="189">
        <v>42239.873506944445</v>
      </c>
      <c r="C164">
        <v>16</v>
      </c>
      <c r="D164" t="s">
        <v>12</v>
      </c>
      <c r="E164">
        <v>350</v>
      </c>
      <c r="F164" s="192">
        <v>16</v>
      </c>
      <c r="G164" s="192">
        <f>F164*E164</f>
        <v>5600</v>
      </c>
      <c r="H164" s="192">
        <v>14</v>
      </c>
      <c r="I164" s="192">
        <f>H164*E164</f>
        <v>4900</v>
      </c>
      <c r="J164" s="193">
        <f>F164-H164</f>
        <v>2</v>
      </c>
      <c r="K164" s="197">
        <f>Table1[[#This Row],[Total Sales]]-Table1[[#This Row],[Total Cost]]</f>
        <v>700</v>
      </c>
      <c r="L164">
        <v>846</v>
      </c>
      <c r="M164" t="s">
        <v>30</v>
      </c>
      <c r="N164" t="s">
        <v>14</v>
      </c>
      <c r="P164"/>
      <c r="Q164"/>
      <c r="R164"/>
      <c r="S164"/>
      <c r="T164"/>
    </row>
    <row r="165" spans="2:20" s="191" customFormat="1" x14ac:dyDescent="0.3">
      <c r="B165" s="189">
        <v>42163.658518518518</v>
      </c>
      <c r="C165">
        <v>39</v>
      </c>
      <c r="D165" t="s">
        <v>29</v>
      </c>
      <c r="E165">
        <v>700</v>
      </c>
      <c r="F165" s="192">
        <v>28</v>
      </c>
      <c r="G165" s="192">
        <f>F165*E165</f>
        <v>19600</v>
      </c>
      <c r="H165" s="192">
        <v>27</v>
      </c>
      <c r="I165" s="192">
        <f>H165*E165</f>
        <v>18900</v>
      </c>
      <c r="J165" s="193">
        <f>F165-H165</f>
        <v>1</v>
      </c>
      <c r="K165" s="197">
        <f>Table1[[#This Row],[Total Sales]]-Table1[[#This Row],[Total Cost]]</f>
        <v>700</v>
      </c>
      <c r="L165">
        <v>686</v>
      </c>
      <c r="M165" t="s">
        <v>31</v>
      </c>
      <c r="N165" t="s">
        <v>14</v>
      </c>
      <c r="P165"/>
      <c r="Q165"/>
      <c r="R165"/>
      <c r="S165"/>
      <c r="T165"/>
    </row>
    <row r="166" spans="2:20" s="191" customFormat="1" x14ac:dyDescent="0.3">
      <c r="B166" s="189">
        <v>42019.687048611115</v>
      </c>
      <c r="C166">
        <v>39</v>
      </c>
      <c r="D166" t="s">
        <v>29</v>
      </c>
      <c r="E166">
        <v>710</v>
      </c>
      <c r="F166" s="192">
        <v>28</v>
      </c>
      <c r="G166" s="192">
        <f>F166*E166</f>
        <v>19880</v>
      </c>
      <c r="H166" s="192">
        <v>27</v>
      </c>
      <c r="I166" s="192">
        <f>H166*E166</f>
        <v>19170</v>
      </c>
      <c r="J166" s="193">
        <f>F166-H166</f>
        <v>1</v>
      </c>
      <c r="K166" s="197">
        <f>Table1[[#This Row],[Total Sales]]-Table1[[#This Row],[Total Cost]]</f>
        <v>710</v>
      </c>
      <c r="L166">
        <v>846</v>
      </c>
      <c r="M166" t="s">
        <v>30</v>
      </c>
      <c r="N166" t="s">
        <v>17</v>
      </c>
      <c r="P166"/>
      <c r="Q166"/>
      <c r="R166"/>
      <c r="S166"/>
      <c r="T166"/>
    </row>
    <row r="167" spans="2:20" s="191" customFormat="1" hidden="1" x14ac:dyDescent="0.3">
      <c r="B167" s="189">
        <v>42281.815775462965</v>
      </c>
      <c r="C167"/>
      <c r="D167" t="s">
        <v>12</v>
      </c>
      <c r="E167">
        <v>360</v>
      </c>
      <c r="F167" s="192">
        <v>16</v>
      </c>
      <c r="G167" s="192">
        <f>F167*E167</f>
        <v>5760</v>
      </c>
      <c r="H167" s="192">
        <v>14</v>
      </c>
      <c r="I167" s="192">
        <f>H167*E167</f>
        <v>5040</v>
      </c>
      <c r="J167" s="193">
        <f>F167-H167</f>
        <v>2</v>
      </c>
      <c r="K167" s="197">
        <f>Table1[[#This Row],[Total Sales]]-Table1[[#This Row],[Total Cost]]</f>
        <v>720</v>
      </c>
      <c r="L167">
        <v>686</v>
      </c>
      <c r="M167" t="s">
        <v>31</v>
      </c>
      <c r="N167" t="s">
        <v>14</v>
      </c>
      <c r="P167"/>
      <c r="Q167"/>
      <c r="R167"/>
      <c r="S167"/>
      <c r="T167"/>
    </row>
    <row r="168" spans="2:20" s="191" customFormat="1" hidden="1" x14ac:dyDescent="0.3">
      <c r="B168" s="189">
        <v>42071.269421296296</v>
      </c>
      <c r="C168">
        <v>16</v>
      </c>
      <c r="D168" t="s">
        <v>12</v>
      </c>
      <c r="E168">
        <v>360</v>
      </c>
      <c r="F168" s="192">
        <v>16</v>
      </c>
      <c r="G168" s="192">
        <f>F168*E168</f>
        <v>5760</v>
      </c>
      <c r="H168" s="192">
        <v>14</v>
      </c>
      <c r="I168" s="192">
        <f>H168*E168</f>
        <v>5040</v>
      </c>
      <c r="J168" s="193">
        <f>F168-H168</f>
        <v>2</v>
      </c>
      <c r="K168" s="197">
        <f>Table1[[#This Row],[Total Sales]]-Table1[[#This Row],[Total Cost]]</f>
        <v>720</v>
      </c>
      <c r="L168">
        <v>557</v>
      </c>
      <c r="M168" t="s">
        <v>27</v>
      </c>
      <c r="N168" t="s">
        <v>38</v>
      </c>
      <c r="P168"/>
      <c r="Q168"/>
      <c r="R168"/>
      <c r="S168"/>
      <c r="T168"/>
    </row>
    <row r="169" spans="2:20" s="191" customFormat="1" hidden="1" x14ac:dyDescent="0.3">
      <c r="B169" s="189">
        <v>42341.95045138889</v>
      </c>
      <c r="C169">
        <v>4</v>
      </c>
      <c r="D169" t="s">
        <v>15</v>
      </c>
      <c r="E169">
        <v>240</v>
      </c>
      <c r="F169" s="192">
        <v>9</v>
      </c>
      <c r="G169" s="192">
        <f>F169*E169</f>
        <v>2160</v>
      </c>
      <c r="H169" s="192">
        <v>6</v>
      </c>
      <c r="I169" s="192">
        <f>H169*E169</f>
        <v>1440</v>
      </c>
      <c r="J169" s="193">
        <f>F169-H169</f>
        <v>3</v>
      </c>
      <c r="K169" s="197">
        <f>Table1[[#This Row],[Total Sales]]-Table1[[#This Row],[Total Cost]]</f>
        <v>720</v>
      </c>
      <c r="L169">
        <v>557</v>
      </c>
      <c r="M169" t="s">
        <v>27</v>
      </c>
      <c r="N169" t="s">
        <v>17</v>
      </c>
      <c r="P169"/>
      <c r="Q169"/>
      <c r="R169"/>
      <c r="S169"/>
      <c r="T169"/>
    </row>
    <row r="170" spans="2:20" s="191" customFormat="1" hidden="1" x14ac:dyDescent="0.3">
      <c r="B170" s="189">
        <v>42308.14162037037</v>
      </c>
      <c r="C170">
        <v>20</v>
      </c>
      <c r="D170" t="s">
        <v>34</v>
      </c>
      <c r="E170">
        <v>90</v>
      </c>
      <c r="F170" s="192">
        <v>24</v>
      </c>
      <c r="G170" s="192">
        <f>F170*E170</f>
        <v>2160</v>
      </c>
      <c r="H170" s="192">
        <v>16</v>
      </c>
      <c r="I170" s="192">
        <f>H170*E170</f>
        <v>1440</v>
      </c>
      <c r="J170" s="193">
        <f>F170-H170</f>
        <v>8</v>
      </c>
      <c r="K170" s="197">
        <f>Table1[[#This Row],[Total Sales]]-Table1[[#This Row],[Total Cost]]</f>
        <v>720</v>
      </c>
      <c r="L170">
        <v>686</v>
      </c>
      <c r="M170" t="s">
        <v>31</v>
      </c>
      <c r="N170" t="s">
        <v>17</v>
      </c>
      <c r="P170"/>
      <c r="Q170"/>
      <c r="R170"/>
      <c r="S170"/>
      <c r="T170"/>
    </row>
    <row r="171" spans="2:20" s="191" customFormat="1" hidden="1" x14ac:dyDescent="0.3">
      <c r="B171" s="189">
        <v>42301.106157407405</v>
      </c>
      <c r="C171">
        <v>22</v>
      </c>
      <c r="D171" t="s">
        <v>34</v>
      </c>
      <c r="E171">
        <v>90</v>
      </c>
      <c r="F171" s="192">
        <v>24</v>
      </c>
      <c r="G171" s="192">
        <f>F171*E171</f>
        <v>2160</v>
      </c>
      <c r="H171" s="192">
        <v>16</v>
      </c>
      <c r="I171" s="192">
        <f>H171*E171</f>
        <v>1440</v>
      </c>
      <c r="J171" s="193">
        <f>F171-H171</f>
        <v>8</v>
      </c>
      <c r="K171" s="197">
        <f>Table1[[#This Row],[Total Sales]]-Table1[[#This Row],[Total Cost]]</f>
        <v>720</v>
      </c>
      <c r="L171">
        <v>572</v>
      </c>
      <c r="M171" t="s">
        <v>16</v>
      </c>
      <c r="N171" t="s">
        <v>17</v>
      </c>
      <c r="P171"/>
      <c r="Q171"/>
      <c r="R171"/>
      <c r="S171"/>
      <c r="T171"/>
    </row>
    <row r="172" spans="2:20" s="191" customFormat="1" hidden="1" x14ac:dyDescent="0.3">
      <c r="B172" s="189">
        <v>42297.018935185188</v>
      </c>
      <c r="C172">
        <v>22</v>
      </c>
      <c r="D172" t="s">
        <v>34</v>
      </c>
      <c r="E172">
        <v>90</v>
      </c>
      <c r="F172" s="192">
        <v>24</v>
      </c>
      <c r="G172" s="192">
        <f>F172*E172</f>
        <v>2160</v>
      </c>
      <c r="H172" s="192">
        <v>16</v>
      </c>
      <c r="I172" s="192">
        <f>H172*E172</f>
        <v>1440</v>
      </c>
      <c r="J172" s="193">
        <f>F172-H172</f>
        <v>8</v>
      </c>
      <c r="K172" s="197">
        <f>Table1[[#This Row],[Total Sales]]-Table1[[#This Row],[Total Cost]]</f>
        <v>720</v>
      </c>
      <c r="L172">
        <v>686</v>
      </c>
      <c r="M172" t="s">
        <v>31</v>
      </c>
      <c r="N172" t="s">
        <v>17</v>
      </c>
      <c r="P172"/>
      <c r="Q172"/>
      <c r="R172"/>
      <c r="S172"/>
      <c r="T172"/>
    </row>
    <row r="173" spans="2:20" s="191" customFormat="1" hidden="1" x14ac:dyDescent="0.3">
      <c r="B173" s="189">
        <v>42267.504849537036</v>
      </c>
      <c r="C173">
        <v>22</v>
      </c>
      <c r="D173" t="s">
        <v>34</v>
      </c>
      <c r="E173">
        <v>90</v>
      </c>
      <c r="F173" s="192">
        <v>24</v>
      </c>
      <c r="G173" s="192">
        <f>F173*E173</f>
        <v>2160</v>
      </c>
      <c r="H173" s="192">
        <v>16</v>
      </c>
      <c r="I173" s="192">
        <f>H173*E173</f>
        <v>1440</v>
      </c>
      <c r="J173" s="193">
        <f>F173-H173</f>
        <v>8</v>
      </c>
      <c r="K173" s="197">
        <f>Table1[[#This Row],[Total Sales]]-Table1[[#This Row],[Total Cost]]</f>
        <v>720</v>
      </c>
      <c r="L173">
        <v>572</v>
      </c>
      <c r="M173" t="s">
        <v>16</v>
      </c>
      <c r="N173" t="s">
        <v>17</v>
      </c>
      <c r="P173"/>
      <c r="Q173"/>
      <c r="R173"/>
      <c r="S173"/>
      <c r="T173"/>
    </row>
    <row r="174" spans="2:20" s="191" customFormat="1" hidden="1" x14ac:dyDescent="0.3">
      <c r="B174" s="189">
        <v>42252.368310185186</v>
      </c>
      <c r="C174">
        <v>22</v>
      </c>
      <c r="D174" t="s">
        <v>34</v>
      </c>
      <c r="E174">
        <v>90</v>
      </c>
      <c r="F174" s="192">
        <v>24</v>
      </c>
      <c r="G174" s="192">
        <f>F174*E174</f>
        <v>2160</v>
      </c>
      <c r="H174" s="192">
        <v>16</v>
      </c>
      <c r="I174" s="192">
        <f>H174*E174</f>
        <v>1440</v>
      </c>
      <c r="J174" s="193">
        <f>F174-H174</f>
        <v>8</v>
      </c>
      <c r="K174" s="197">
        <f>Table1[[#This Row],[Total Sales]]-Table1[[#This Row],[Total Cost]]</f>
        <v>720</v>
      </c>
      <c r="L174">
        <v>572</v>
      </c>
      <c r="M174" t="s">
        <v>16</v>
      </c>
      <c r="N174" t="s">
        <v>17</v>
      </c>
      <c r="P174"/>
      <c r="Q174"/>
      <c r="R174"/>
      <c r="S174"/>
      <c r="T174"/>
    </row>
    <row r="175" spans="2:20" s="191" customFormat="1" hidden="1" x14ac:dyDescent="0.3">
      <c r="B175" s="189">
        <v>42215.365671296298</v>
      </c>
      <c r="C175">
        <v>22</v>
      </c>
      <c r="D175" t="s">
        <v>34</v>
      </c>
      <c r="E175">
        <v>90</v>
      </c>
      <c r="F175" s="192">
        <v>24</v>
      </c>
      <c r="G175" s="192">
        <f>F175*E175</f>
        <v>2160</v>
      </c>
      <c r="H175" s="192">
        <v>16</v>
      </c>
      <c r="I175" s="192">
        <f>H175*E175</f>
        <v>1440</v>
      </c>
      <c r="J175" s="193">
        <f>F175-H175</f>
        <v>8</v>
      </c>
      <c r="K175" s="197">
        <f>Table1[[#This Row],[Total Sales]]-Table1[[#This Row],[Total Cost]]</f>
        <v>720</v>
      </c>
      <c r="L175">
        <v>572</v>
      </c>
      <c r="M175" t="s">
        <v>16</v>
      </c>
      <c r="N175" t="s">
        <v>17</v>
      </c>
      <c r="P175"/>
      <c r="Q175"/>
      <c r="R175"/>
      <c r="S175"/>
      <c r="T175"/>
    </row>
    <row r="176" spans="2:20" s="191" customFormat="1" hidden="1" x14ac:dyDescent="0.3">
      <c r="B176" s="189">
        <v>42132.161631944444</v>
      </c>
      <c r="C176">
        <v>22</v>
      </c>
      <c r="D176" t="s">
        <v>34</v>
      </c>
      <c r="E176">
        <v>90</v>
      </c>
      <c r="F176" s="192">
        <v>24</v>
      </c>
      <c r="G176" s="192">
        <f>F176*E176</f>
        <v>2160</v>
      </c>
      <c r="H176" s="192">
        <v>16</v>
      </c>
      <c r="I176" s="192">
        <f>H176*E176</f>
        <v>1440</v>
      </c>
      <c r="J176" s="193">
        <f>F176-H176</f>
        <v>8</v>
      </c>
      <c r="K176" s="197">
        <f>Table1[[#This Row],[Total Sales]]-Table1[[#This Row],[Total Cost]]</f>
        <v>720</v>
      </c>
      <c r="L176">
        <v>557</v>
      </c>
      <c r="M176" t="s">
        <v>27</v>
      </c>
      <c r="N176" t="s">
        <v>17</v>
      </c>
      <c r="P176"/>
      <c r="Q176"/>
      <c r="R176"/>
      <c r="S176"/>
      <c r="T176"/>
    </row>
    <row r="177" spans="2:20" s="191" customFormat="1" hidden="1" x14ac:dyDescent="0.3">
      <c r="B177" s="189">
        <v>42112.254374999997</v>
      </c>
      <c r="C177">
        <v>22</v>
      </c>
      <c r="D177" t="s">
        <v>34</v>
      </c>
      <c r="E177">
        <v>90</v>
      </c>
      <c r="F177" s="192">
        <v>24</v>
      </c>
      <c r="G177" s="192">
        <f>F177*E177</f>
        <v>2160</v>
      </c>
      <c r="H177" s="192">
        <v>16</v>
      </c>
      <c r="I177" s="192">
        <f>H177*E177</f>
        <v>1440</v>
      </c>
      <c r="J177" s="193">
        <f>F177-H177</f>
        <v>8</v>
      </c>
      <c r="K177" s="197">
        <f>Table1[[#This Row],[Total Sales]]-Table1[[#This Row],[Total Cost]]</f>
        <v>720</v>
      </c>
      <c r="L177">
        <v>846</v>
      </c>
      <c r="M177" t="s">
        <v>30</v>
      </c>
      <c r="N177" t="s">
        <v>17</v>
      </c>
      <c r="P177"/>
      <c r="Q177"/>
      <c r="R177"/>
      <c r="S177"/>
      <c r="T177"/>
    </row>
    <row r="178" spans="2:20" s="191" customFormat="1" hidden="1" x14ac:dyDescent="0.3">
      <c r="B178" s="189">
        <v>42028.871388888889</v>
      </c>
      <c r="C178">
        <v>22</v>
      </c>
      <c r="D178" t="s">
        <v>34</v>
      </c>
      <c r="E178">
        <v>90</v>
      </c>
      <c r="F178" s="192">
        <v>24</v>
      </c>
      <c r="G178" s="192">
        <f>F178*E178</f>
        <v>2160</v>
      </c>
      <c r="H178" s="192">
        <v>16</v>
      </c>
      <c r="I178" s="192">
        <f>H178*E178</f>
        <v>1440</v>
      </c>
      <c r="J178" s="193">
        <f>F178-H178</f>
        <v>8</v>
      </c>
      <c r="K178" s="197">
        <f>Table1[[#This Row],[Total Sales]]-Table1[[#This Row],[Total Cost]]</f>
        <v>720</v>
      </c>
      <c r="L178">
        <v>557</v>
      </c>
      <c r="M178" t="s">
        <v>27</v>
      </c>
      <c r="N178" t="s">
        <v>17</v>
      </c>
      <c r="P178"/>
      <c r="Q178"/>
      <c r="R178"/>
      <c r="S178"/>
      <c r="T178"/>
    </row>
    <row r="179" spans="2:20" s="191" customFormat="1" hidden="1" x14ac:dyDescent="0.3">
      <c r="B179" s="189">
        <v>42098.617256944446</v>
      </c>
      <c r="C179">
        <v>22</v>
      </c>
      <c r="D179" t="s">
        <v>34</v>
      </c>
      <c r="E179">
        <v>90</v>
      </c>
      <c r="F179" s="192">
        <v>24</v>
      </c>
      <c r="G179" s="192">
        <f>F179*E179</f>
        <v>2160</v>
      </c>
      <c r="H179" s="192">
        <v>16</v>
      </c>
      <c r="I179" s="192">
        <f>H179*E179</f>
        <v>1440</v>
      </c>
      <c r="J179" s="193">
        <f>F179-H179</f>
        <v>8</v>
      </c>
      <c r="K179" s="197">
        <f>Table1[[#This Row],[Total Sales]]-Table1[[#This Row],[Total Cost]]</f>
        <v>720</v>
      </c>
      <c r="L179">
        <v>686</v>
      </c>
      <c r="M179" t="s">
        <v>31</v>
      </c>
      <c r="N179" t="s">
        <v>14</v>
      </c>
      <c r="P179"/>
      <c r="Q179"/>
      <c r="R179"/>
      <c r="S179"/>
      <c r="T179"/>
    </row>
    <row r="180" spans="2:20" s="191" customFormat="1" hidden="1" x14ac:dyDescent="0.3">
      <c r="B180" s="189">
        <v>42308.14162037037</v>
      </c>
      <c r="C180">
        <v>22</v>
      </c>
      <c r="D180" t="s">
        <v>34</v>
      </c>
      <c r="E180">
        <v>90</v>
      </c>
      <c r="F180" s="192">
        <v>24</v>
      </c>
      <c r="G180" s="192">
        <f>F180*E180</f>
        <v>2160</v>
      </c>
      <c r="H180" s="192">
        <v>16</v>
      </c>
      <c r="I180" s="192">
        <f>H180*E180</f>
        <v>1440</v>
      </c>
      <c r="J180" s="193">
        <f>F180-H180</f>
        <v>8</v>
      </c>
      <c r="K180" s="197">
        <f>Table1[[#This Row],[Total Sales]]-Table1[[#This Row],[Total Cost]]</f>
        <v>720</v>
      </c>
      <c r="L180">
        <v>557</v>
      </c>
      <c r="M180" t="s">
        <v>27</v>
      </c>
      <c r="N180" t="s">
        <v>38</v>
      </c>
      <c r="P180"/>
      <c r="Q180"/>
      <c r="R180"/>
      <c r="S180"/>
      <c r="T180"/>
    </row>
    <row r="181" spans="2:20" s="191" customFormat="1" hidden="1" x14ac:dyDescent="0.3">
      <c r="B181" s="189">
        <v>42187.159895833334</v>
      </c>
      <c r="C181">
        <v>22</v>
      </c>
      <c r="D181" t="s">
        <v>34</v>
      </c>
      <c r="E181">
        <v>90</v>
      </c>
      <c r="F181" s="192">
        <v>24</v>
      </c>
      <c r="G181" s="192">
        <f>F181*E181</f>
        <v>2160</v>
      </c>
      <c r="H181" s="192">
        <v>16</v>
      </c>
      <c r="I181" s="192">
        <f>H181*E181</f>
        <v>1440</v>
      </c>
      <c r="J181" s="193">
        <f>F181-H181</f>
        <v>8</v>
      </c>
      <c r="K181" s="197">
        <f>Table1[[#This Row],[Total Sales]]-Table1[[#This Row],[Total Cost]]</f>
        <v>720</v>
      </c>
      <c r="L181">
        <v>572</v>
      </c>
      <c r="M181" t="s">
        <v>16</v>
      </c>
      <c r="N181" t="s">
        <v>38</v>
      </c>
      <c r="P181"/>
      <c r="Q181"/>
      <c r="R181"/>
      <c r="S181"/>
      <c r="T181"/>
    </row>
    <row r="182" spans="2:20" s="191" customFormat="1" hidden="1" x14ac:dyDescent="0.3">
      <c r="B182" s="189">
        <v>42110.441921296297</v>
      </c>
      <c r="C182">
        <v>22</v>
      </c>
      <c r="D182" t="s">
        <v>34</v>
      </c>
      <c r="E182">
        <v>90</v>
      </c>
      <c r="F182" s="192">
        <v>24</v>
      </c>
      <c r="G182" s="192">
        <f>F182*E182</f>
        <v>2160</v>
      </c>
      <c r="H182" s="192">
        <v>16</v>
      </c>
      <c r="I182" s="192">
        <f>H182*E182</f>
        <v>1440</v>
      </c>
      <c r="J182" s="193">
        <f>F182-H182</f>
        <v>8</v>
      </c>
      <c r="K182" s="197">
        <f>Table1[[#This Row],[Total Sales]]-Table1[[#This Row],[Total Cost]]</f>
        <v>720</v>
      </c>
      <c r="L182">
        <v>572</v>
      </c>
      <c r="M182" t="s">
        <v>16</v>
      </c>
      <c r="N182" t="s">
        <v>38</v>
      </c>
      <c r="P182"/>
      <c r="Q182"/>
      <c r="R182"/>
      <c r="S182"/>
      <c r="T182"/>
    </row>
    <row r="183" spans="2:20" s="191" customFormat="1" hidden="1" x14ac:dyDescent="0.3">
      <c r="B183" s="189">
        <v>42040.572384259256</v>
      </c>
      <c r="C183">
        <v>22</v>
      </c>
      <c r="D183" t="s">
        <v>34</v>
      </c>
      <c r="E183">
        <v>90</v>
      </c>
      <c r="F183" s="192">
        <v>24</v>
      </c>
      <c r="G183" s="192">
        <f>F183*E183</f>
        <v>2160</v>
      </c>
      <c r="H183" s="192">
        <v>16</v>
      </c>
      <c r="I183" s="192">
        <f>H183*E183</f>
        <v>1440</v>
      </c>
      <c r="J183" s="193">
        <f>F183-H183</f>
        <v>8</v>
      </c>
      <c r="K183" s="197">
        <f>Table1[[#This Row],[Total Sales]]-Table1[[#This Row],[Total Cost]]</f>
        <v>720</v>
      </c>
      <c r="L183">
        <v>846</v>
      </c>
      <c r="M183" t="s">
        <v>30</v>
      </c>
      <c r="N183" t="s">
        <v>38</v>
      </c>
      <c r="P183"/>
      <c r="Q183"/>
      <c r="R183"/>
      <c r="S183"/>
      <c r="T183"/>
    </row>
    <row r="184" spans="2:20" s="191" customFormat="1" hidden="1" x14ac:dyDescent="0.3">
      <c r="B184" s="189">
        <v>42032.873645833337</v>
      </c>
      <c r="C184">
        <v>22</v>
      </c>
      <c r="D184" t="s">
        <v>34</v>
      </c>
      <c r="E184">
        <v>90</v>
      </c>
      <c r="F184" s="192">
        <v>24</v>
      </c>
      <c r="G184" s="192">
        <f>F184*E184</f>
        <v>2160</v>
      </c>
      <c r="H184" s="192">
        <v>16</v>
      </c>
      <c r="I184" s="192">
        <f>H184*E184</f>
        <v>1440</v>
      </c>
      <c r="J184" s="193">
        <f>F184-H184</f>
        <v>8</v>
      </c>
      <c r="K184" s="197">
        <f>Table1[[#This Row],[Total Sales]]-Table1[[#This Row],[Total Cost]]</f>
        <v>720</v>
      </c>
      <c r="L184">
        <v>846</v>
      </c>
      <c r="M184" t="s">
        <v>30</v>
      </c>
      <c r="N184" t="s">
        <v>38</v>
      </c>
      <c r="P184"/>
      <c r="Q184"/>
      <c r="R184"/>
      <c r="S184"/>
      <c r="T184"/>
    </row>
    <row r="185" spans="2:20" s="191" customFormat="1" hidden="1" x14ac:dyDescent="0.3">
      <c r="B185" s="189">
        <v>42347.955567129633</v>
      </c>
      <c r="C185">
        <v>30</v>
      </c>
      <c r="D185" t="s">
        <v>26</v>
      </c>
      <c r="E185">
        <v>120</v>
      </c>
      <c r="F185" s="192">
        <v>12</v>
      </c>
      <c r="G185" s="192">
        <f>F185*E185</f>
        <v>1440</v>
      </c>
      <c r="H185" s="192">
        <v>6</v>
      </c>
      <c r="I185" s="192">
        <f>H185*E185</f>
        <v>720</v>
      </c>
      <c r="J185" s="193">
        <f>F185-H185</f>
        <v>6</v>
      </c>
      <c r="K185" s="197">
        <f>Table1[[#This Row],[Total Sales]]-Table1[[#This Row],[Total Cost]]</f>
        <v>720</v>
      </c>
      <c r="L185">
        <v>686</v>
      </c>
      <c r="M185" t="s">
        <v>31</v>
      </c>
      <c r="N185" t="s">
        <v>17</v>
      </c>
      <c r="P185"/>
      <c r="Q185"/>
      <c r="R185"/>
      <c r="S185"/>
      <c r="T185"/>
    </row>
    <row r="186" spans="2:20" s="191" customFormat="1" hidden="1" x14ac:dyDescent="0.3">
      <c r="B186" s="189">
        <v>42308.14162037037</v>
      </c>
      <c r="C186">
        <v>19</v>
      </c>
      <c r="D186" t="s">
        <v>122</v>
      </c>
      <c r="E186">
        <v>60</v>
      </c>
      <c r="F186" s="192">
        <v>37</v>
      </c>
      <c r="G186" s="192">
        <f>F186*E186</f>
        <v>2220</v>
      </c>
      <c r="H186" s="192">
        <v>25</v>
      </c>
      <c r="I186" s="192">
        <f>H186*E186</f>
        <v>1500</v>
      </c>
      <c r="J186" s="193">
        <f>F186-H186</f>
        <v>12</v>
      </c>
      <c r="K186" s="197">
        <f>Table1[[#This Row],[Total Sales]]-Table1[[#This Row],[Total Cost]]</f>
        <v>720</v>
      </c>
      <c r="L186">
        <v>686</v>
      </c>
      <c r="M186" t="s">
        <v>31</v>
      </c>
      <c r="N186" t="s">
        <v>14</v>
      </c>
      <c r="P186"/>
      <c r="Q186"/>
      <c r="R186"/>
      <c r="S186"/>
      <c r="T186"/>
    </row>
    <row r="187" spans="2:20" s="191" customFormat="1" hidden="1" x14ac:dyDescent="0.3">
      <c r="B187" s="189">
        <v>42198.31863425926</v>
      </c>
      <c r="C187">
        <v>16</v>
      </c>
      <c r="D187" t="s">
        <v>12</v>
      </c>
      <c r="E187">
        <v>370</v>
      </c>
      <c r="F187" s="192">
        <v>16</v>
      </c>
      <c r="G187" s="192">
        <f>F187*E187</f>
        <v>5920</v>
      </c>
      <c r="H187" s="192">
        <v>14</v>
      </c>
      <c r="I187" s="192">
        <f>H187*E187</f>
        <v>5180</v>
      </c>
      <c r="J187" s="193">
        <f>F187-H187</f>
        <v>2</v>
      </c>
      <c r="K187" s="197">
        <f>Table1[[#This Row],[Total Sales]]-Table1[[#This Row],[Total Cost]]</f>
        <v>740</v>
      </c>
      <c r="L187">
        <v>95</v>
      </c>
      <c r="M187" t="s">
        <v>23</v>
      </c>
      <c r="N187" t="s">
        <v>17</v>
      </c>
      <c r="P187"/>
      <c r="Q187"/>
      <c r="R187"/>
      <c r="S187"/>
      <c r="T187"/>
    </row>
    <row r="188" spans="2:20" s="191" customFormat="1" hidden="1" x14ac:dyDescent="0.3">
      <c r="B188" s="189">
        <v>42170.280960648146</v>
      </c>
      <c r="C188">
        <v>16</v>
      </c>
      <c r="D188" t="s">
        <v>12</v>
      </c>
      <c r="E188">
        <v>370</v>
      </c>
      <c r="F188" s="192">
        <v>16</v>
      </c>
      <c r="G188" s="192">
        <f>F188*E188</f>
        <v>5920</v>
      </c>
      <c r="H188" s="192">
        <v>14</v>
      </c>
      <c r="I188" s="192">
        <f>H188*E188</f>
        <v>5180</v>
      </c>
      <c r="J188" s="193">
        <f>F188-H188</f>
        <v>2</v>
      </c>
      <c r="K188" s="197">
        <f>Table1[[#This Row],[Total Sales]]-Table1[[#This Row],[Total Cost]]</f>
        <v>740</v>
      </c>
      <c r="L188">
        <v>7</v>
      </c>
      <c r="M188" t="s">
        <v>24</v>
      </c>
      <c r="N188" t="s">
        <v>17</v>
      </c>
      <c r="P188"/>
      <c r="Q188"/>
      <c r="R188"/>
      <c r="S188"/>
      <c r="T188"/>
    </row>
    <row r="189" spans="2:20" s="191" customFormat="1" hidden="1" x14ac:dyDescent="0.3">
      <c r="B189" s="189">
        <v>42221.802546296298</v>
      </c>
      <c r="C189">
        <v>4</v>
      </c>
      <c r="D189" t="s">
        <v>15</v>
      </c>
      <c r="E189">
        <v>250</v>
      </c>
      <c r="F189" s="192">
        <v>9</v>
      </c>
      <c r="G189" s="192">
        <f>F189*E189</f>
        <v>2250</v>
      </c>
      <c r="H189" s="192">
        <v>6</v>
      </c>
      <c r="I189" s="192">
        <f>H189*E189</f>
        <v>1500</v>
      </c>
      <c r="J189" s="193">
        <f>F189-H189</f>
        <v>3</v>
      </c>
      <c r="K189" s="197">
        <f>Table1[[#This Row],[Total Sales]]-Table1[[#This Row],[Total Cost]]</f>
        <v>750</v>
      </c>
      <c r="L189">
        <v>7</v>
      </c>
      <c r="M189" t="s">
        <v>24</v>
      </c>
      <c r="N189" t="s">
        <v>17</v>
      </c>
      <c r="P189"/>
      <c r="Q189"/>
      <c r="R189"/>
      <c r="S189"/>
      <c r="T189"/>
    </row>
    <row r="190" spans="2:20" s="191" customFormat="1" hidden="1" x14ac:dyDescent="0.3">
      <c r="B190" s="189">
        <v>42128.888113425928</v>
      </c>
      <c r="C190">
        <v>4</v>
      </c>
      <c r="D190" t="s">
        <v>15</v>
      </c>
      <c r="E190">
        <v>250</v>
      </c>
      <c r="F190" s="192">
        <v>9</v>
      </c>
      <c r="G190" s="192">
        <f>F190*E190</f>
        <v>2250</v>
      </c>
      <c r="H190" s="192">
        <v>6</v>
      </c>
      <c r="I190" s="192">
        <f>H190*E190</f>
        <v>1500</v>
      </c>
      <c r="J190" s="193">
        <f>F190-H190</f>
        <v>3</v>
      </c>
      <c r="K190" s="197">
        <f>Table1[[#This Row],[Total Sales]]-Table1[[#This Row],[Total Cost]]</f>
        <v>750</v>
      </c>
      <c r="L190">
        <v>23</v>
      </c>
      <c r="M190" t="s">
        <v>21</v>
      </c>
      <c r="N190" t="s">
        <v>17</v>
      </c>
      <c r="P190"/>
      <c r="Q190"/>
      <c r="R190"/>
      <c r="S190"/>
      <c r="T190"/>
    </row>
    <row r="191" spans="2:20" s="191" customFormat="1" hidden="1" x14ac:dyDescent="0.3">
      <c r="B191" s="189">
        <v>42145.549004629633</v>
      </c>
      <c r="C191">
        <v>31</v>
      </c>
      <c r="D191" t="s">
        <v>35</v>
      </c>
      <c r="E191">
        <v>150</v>
      </c>
      <c r="F191" s="192">
        <v>17</v>
      </c>
      <c r="G191" s="192">
        <f>F191*E191</f>
        <v>2550</v>
      </c>
      <c r="H191" s="192">
        <v>12</v>
      </c>
      <c r="I191" s="192">
        <f>H191*E191</f>
        <v>1800</v>
      </c>
      <c r="J191" s="193">
        <f>F191-H191</f>
        <v>5</v>
      </c>
      <c r="K191" s="197">
        <f>Table1[[#This Row],[Total Sales]]-Table1[[#This Row],[Total Cost]]</f>
        <v>750</v>
      </c>
      <c r="L191">
        <v>95</v>
      </c>
      <c r="M191" t="s">
        <v>23</v>
      </c>
      <c r="N191" t="s">
        <v>14</v>
      </c>
      <c r="P191"/>
      <c r="Q191"/>
      <c r="R191"/>
      <c r="S191"/>
      <c r="T191"/>
    </row>
    <row r="192" spans="2:20" s="191" customFormat="1" hidden="1" x14ac:dyDescent="0.3">
      <c r="B192" s="189">
        <v>42101.172326388885</v>
      </c>
      <c r="C192">
        <v>31</v>
      </c>
      <c r="D192" t="s">
        <v>35</v>
      </c>
      <c r="E192">
        <v>150</v>
      </c>
      <c r="F192" s="192">
        <v>17</v>
      </c>
      <c r="G192" s="192">
        <f>F192*E192</f>
        <v>2550</v>
      </c>
      <c r="H192" s="192">
        <v>12</v>
      </c>
      <c r="I192" s="192">
        <f>H192*E192</f>
        <v>1800</v>
      </c>
      <c r="J192" s="193">
        <f>F192-H192</f>
        <v>5</v>
      </c>
      <c r="K192" s="197">
        <f>Table1[[#This Row],[Total Sales]]-Table1[[#This Row],[Total Cost]]</f>
        <v>750</v>
      </c>
      <c r="L192">
        <v>846</v>
      </c>
      <c r="M192" t="s">
        <v>30</v>
      </c>
      <c r="N192" t="s">
        <v>38</v>
      </c>
      <c r="P192"/>
      <c r="Q192"/>
      <c r="R192"/>
      <c r="S192"/>
      <c r="T192"/>
    </row>
    <row r="193" spans="2:20" s="191" customFormat="1" hidden="1" x14ac:dyDescent="0.3">
      <c r="B193" s="189">
        <v>42079.887129629627</v>
      </c>
      <c r="C193">
        <v>16</v>
      </c>
      <c r="D193" t="s">
        <v>12</v>
      </c>
      <c r="E193">
        <v>380</v>
      </c>
      <c r="F193" s="192">
        <v>16</v>
      </c>
      <c r="G193" s="192">
        <f>F193*E193</f>
        <v>6080</v>
      </c>
      <c r="H193" s="192">
        <v>14</v>
      </c>
      <c r="I193" s="192">
        <f>H193*E193</f>
        <v>5320</v>
      </c>
      <c r="J193" s="193">
        <f>F193-H193</f>
        <v>2</v>
      </c>
      <c r="K193" s="197">
        <f>Table1[[#This Row],[Total Sales]]-Table1[[#This Row],[Total Cost]]</f>
        <v>760</v>
      </c>
      <c r="L193">
        <v>7</v>
      </c>
      <c r="M193" t="s">
        <v>24</v>
      </c>
      <c r="N193" t="s">
        <v>17</v>
      </c>
      <c r="P193"/>
      <c r="Q193"/>
      <c r="R193"/>
      <c r="S193"/>
      <c r="T193"/>
    </row>
    <row r="194" spans="2:20" s="191" customFormat="1" hidden="1" x14ac:dyDescent="0.3">
      <c r="B194" s="189">
        <v>42307.222951388889</v>
      </c>
      <c r="C194">
        <v>2</v>
      </c>
      <c r="D194" t="s">
        <v>33</v>
      </c>
      <c r="E194">
        <v>380</v>
      </c>
      <c r="F194" s="192">
        <v>8</v>
      </c>
      <c r="G194" s="192">
        <f>F194*E194</f>
        <v>3040</v>
      </c>
      <c r="H194" s="192">
        <v>6</v>
      </c>
      <c r="I194" s="192">
        <f>H194*E194</f>
        <v>2280</v>
      </c>
      <c r="J194" s="193">
        <f>F194-H194</f>
        <v>2</v>
      </c>
      <c r="K194" s="197">
        <f>Table1[[#This Row],[Total Sales]]-Table1[[#This Row],[Total Cost]]</f>
        <v>760</v>
      </c>
      <c r="L194">
        <v>23</v>
      </c>
      <c r="M194" t="s">
        <v>21</v>
      </c>
      <c r="N194" t="s">
        <v>17</v>
      </c>
      <c r="P194"/>
      <c r="Q194"/>
      <c r="R194"/>
      <c r="S194"/>
      <c r="T194"/>
    </row>
    <row r="195" spans="2:20" s="191" customFormat="1" hidden="1" x14ac:dyDescent="0.3">
      <c r="B195" s="189">
        <v>42064.672233796293</v>
      </c>
      <c r="C195">
        <v>100</v>
      </c>
      <c r="D195" t="s">
        <v>28</v>
      </c>
      <c r="E195">
        <v>190</v>
      </c>
      <c r="F195" s="192">
        <v>8</v>
      </c>
      <c r="G195" s="192">
        <f>F195*E195</f>
        <v>1520</v>
      </c>
      <c r="H195" s="192">
        <v>4</v>
      </c>
      <c r="I195" s="192">
        <f>H195*E195</f>
        <v>760</v>
      </c>
      <c r="J195" s="193">
        <f>F195-H195</f>
        <v>4</v>
      </c>
      <c r="K195" s="197">
        <f>Table1[[#This Row],[Total Sales]]-Table1[[#This Row],[Total Cost]]</f>
        <v>760</v>
      </c>
      <c r="L195">
        <v>686</v>
      </c>
      <c r="M195" t="s">
        <v>31</v>
      </c>
      <c r="N195" t="s">
        <v>17</v>
      </c>
      <c r="P195"/>
      <c r="Q195"/>
      <c r="R195"/>
      <c r="S195"/>
      <c r="T195"/>
    </row>
    <row r="196" spans="2:20" s="191" customFormat="1" hidden="1" x14ac:dyDescent="0.3">
      <c r="B196" s="189">
        <v>42067.565381944441</v>
      </c>
      <c r="C196">
        <v>4</v>
      </c>
      <c r="D196" t="s">
        <v>15</v>
      </c>
      <c r="E196">
        <v>255</v>
      </c>
      <c r="F196" s="192">
        <v>9</v>
      </c>
      <c r="G196" s="192">
        <f>F196*E196</f>
        <v>2295</v>
      </c>
      <c r="H196" s="192">
        <v>6</v>
      </c>
      <c r="I196" s="192">
        <f>H196*E196</f>
        <v>1530</v>
      </c>
      <c r="J196" s="193">
        <f>F196-H196</f>
        <v>3</v>
      </c>
      <c r="K196" s="197">
        <f>Table1[[#This Row],[Total Sales]]-Table1[[#This Row],[Total Cost]]</f>
        <v>765</v>
      </c>
      <c r="L196">
        <v>95</v>
      </c>
      <c r="M196" t="s">
        <v>23</v>
      </c>
      <c r="N196" t="s">
        <v>17</v>
      </c>
      <c r="P196"/>
      <c r="Q196"/>
      <c r="R196"/>
      <c r="S196"/>
      <c r="T196"/>
    </row>
    <row r="197" spans="2:20" s="191" customFormat="1" hidden="1" x14ac:dyDescent="0.3">
      <c r="B197" s="189">
        <v>42041.522986111115</v>
      </c>
      <c r="C197">
        <v>31</v>
      </c>
      <c r="D197" t="s">
        <v>35</v>
      </c>
      <c r="E197">
        <v>154</v>
      </c>
      <c r="F197" s="192">
        <v>17</v>
      </c>
      <c r="G197" s="192">
        <f>F197*E197</f>
        <v>2618</v>
      </c>
      <c r="H197" s="192">
        <v>12</v>
      </c>
      <c r="I197" s="192">
        <f>H197*E197</f>
        <v>1848</v>
      </c>
      <c r="J197" s="193">
        <f>F197-H197</f>
        <v>5</v>
      </c>
      <c r="K197" s="197">
        <f>Table1[[#This Row],[Total Sales]]-Table1[[#This Row],[Total Cost]]</f>
        <v>770</v>
      </c>
      <c r="L197">
        <v>23</v>
      </c>
      <c r="M197" t="s">
        <v>21</v>
      </c>
      <c r="N197" t="s">
        <v>14</v>
      </c>
      <c r="P197"/>
      <c r="Q197"/>
      <c r="R197"/>
      <c r="S197"/>
      <c r="T197"/>
    </row>
    <row r="198" spans="2:20" s="191" customFormat="1" x14ac:dyDescent="0.3">
      <c r="B198" s="189">
        <v>42200.449826388889</v>
      </c>
      <c r="C198">
        <v>39</v>
      </c>
      <c r="D198" t="s">
        <v>29</v>
      </c>
      <c r="E198">
        <v>770</v>
      </c>
      <c r="F198" s="192">
        <v>28</v>
      </c>
      <c r="G198" s="192">
        <f>F198*E198</f>
        <v>21560</v>
      </c>
      <c r="H198" s="192">
        <v>27</v>
      </c>
      <c r="I198" s="192">
        <f>H198*E198</f>
        <v>20790</v>
      </c>
      <c r="J198" s="193">
        <f>F198-H198</f>
        <v>1</v>
      </c>
      <c r="K198" s="197">
        <f>Table1[[#This Row],[Total Sales]]-Table1[[#This Row],[Total Cost]]</f>
        <v>770</v>
      </c>
      <c r="L198">
        <v>23</v>
      </c>
      <c r="M198" t="s">
        <v>21</v>
      </c>
      <c r="N198" t="s">
        <v>14</v>
      </c>
      <c r="P198"/>
      <c r="Q198"/>
      <c r="R198"/>
      <c r="S198"/>
      <c r="T198"/>
    </row>
    <row r="199" spans="2:20" s="191" customFormat="1" hidden="1" x14ac:dyDescent="0.3">
      <c r="B199" s="189">
        <v>42033.539594907408</v>
      </c>
      <c r="C199">
        <v>30</v>
      </c>
      <c r="D199" t="s">
        <v>26</v>
      </c>
      <c r="E199">
        <v>130</v>
      </c>
      <c r="F199" s="192">
        <v>12</v>
      </c>
      <c r="G199" s="192">
        <f>F199*E199</f>
        <v>1560</v>
      </c>
      <c r="H199" s="192">
        <v>6</v>
      </c>
      <c r="I199" s="192">
        <f>H199*E199</f>
        <v>780</v>
      </c>
      <c r="J199" s="193">
        <f>F199-H199</f>
        <v>6</v>
      </c>
      <c r="K199" s="197">
        <f>Table1[[#This Row],[Total Sales]]-Table1[[#This Row],[Total Cost]]</f>
        <v>780</v>
      </c>
      <c r="L199">
        <v>14</v>
      </c>
      <c r="M199" t="s">
        <v>25</v>
      </c>
      <c r="N199" t="s">
        <v>17</v>
      </c>
      <c r="P199"/>
      <c r="Q199"/>
      <c r="R199"/>
      <c r="S199"/>
      <c r="T199"/>
    </row>
    <row r="200" spans="2:20" s="191" customFormat="1" x14ac:dyDescent="0.3">
      <c r="B200" s="189">
        <v>42077.308761574073</v>
      </c>
      <c r="C200">
        <v>39</v>
      </c>
      <c r="D200" t="s">
        <v>29</v>
      </c>
      <c r="E200">
        <v>789</v>
      </c>
      <c r="F200" s="192">
        <v>28</v>
      </c>
      <c r="G200" s="192">
        <f>F200*E200</f>
        <v>22092</v>
      </c>
      <c r="H200" s="192">
        <v>27</v>
      </c>
      <c r="I200" s="192">
        <f>H200*E200</f>
        <v>21303</v>
      </c>
      <c r="J200" s="193">
        <f>F200-H200</f>
        <v>1</v>
      </c>
      <c r="K200" s="197">
        <f>Table1[[#This Row],[Total Sales]]-Table1[[#This Row],[Total Cost]]</f>
        <v>789</v>
      </c>
      <c r="L200">
        <v>95</v>
      </c>
      <c r="M200" t="s">
        <v>23</v>
      </c>
      <c r="N200" t="s">
        <v>17</v>
      </c>
      <c r="P200"/>
      <c r="Q200"/>
      <c r="R200"/>
      <c r="S200"/>
      <c r="T200"/>
    </row>
    <row r="201" spans="2:20" s="191" customFormat="1" hidden="1" x14ac:dyDescent="0.3">
      <c r="B201" s="189">
        <v>42220.699212962965</v>
      </c>
      <c r="C201">
        <v>16</v>
      </c>
      <c r="D201" t="s">
        <v>12</v>
      </c>
      <c r="E201">
        <v>400</v>
      </c>
      <c r="F201" s="192">
        <v>16</v>
      </c>
      <c r="G201" s="192">
        <f>F201*E201</f>
        <v>6400</v>
      </c>
      <c r="H201" s="192">
        <v>14</v>
      </c>
      <c r="I201" s="192">
        <f>H201*E201</f>
        <v>5600</v>
      </c>
      <c r="J201" s="193">
        <f>F201-H201</f>
        <v>2</v>
      </c>
      <c r="K201" s="197">
        <f>Table1[[#This Row],[Total Sales]]-Table1[[#This Row],[Total Cost]]</f>
        <v>800</v>
      </c>
      <c r="L201">
        <v>7</v>
      </c>
      <c r="M201" t="s">
        <v>24</v>
      </c>
      <c r="N201" t="s">
        <v>14</v>
      </c>
      <c r="P201"/>
      <c r="Q201"/>
      <c r="R201"/>
      <c r="S201"/>
      <c r="T201"/>
    </row>
    <row r="202" spans="2:20" s="191" customFormat="1" hidden="1" x14ac:dyDescent="0.3">
      <c r="B202" s="189">
        <v>42305.334224537037</v>
      </c>
      <c r="C202">
        <v>45</v>
      </c>
      <c r="D202" t="s">
        <v>20</v>
      </c>
      <c r="E202">
        <v>200</v>
      </c>
      <c r="F202" s="192">
        <v>12</v>
      </c>
      <c r="G202" s="192">
        <f>F202*E202</f>
        <v>2400</v>
      </c>
      <c r="H202" s="192">
        <v>8</v>
      </c>
      <c r="I202" s="192">
        <f>H202*E202</f>
        <v>1600</v>
      </c>
      <c r="J202" s="193">
        <f>F202-H202</f>
        <v>4</v>
      </c>
      <c r="K202" s="197">
        <f>Table1[[#This Row],[Total Sales]]-Table1[[#This Row],[Total Cost]]</f>
        <v>800</v>
      </c>
      <c r="L202">
        <v>23</v>
      </c>
      <c r="M202" t="s">
        <v>21</v>
      </c>
      <c r="N202" t="s">
        <v>17</v>
      </c>
      <c r="P202"/>
      <c r="Q202"/>
      <c r="R202"/>
      <c r="S202"/>
      <c r="T202"/>
    </row>
    <row r="203" spans="2:20" s="191" customFormat="1" hidden="1" x14ac:dyDescent="0.3">
      <c r="B203" s="189">
        <v>42305.334224537037</v>
      </c>
      <c r="C203">
        <v>45</v>
      </c>
      <c r="D203" t="s">
        <v>20</v>
      </c>
      <c r="E203">
        <v>200</v>
      </c>
      <c r="F203" s="192">
        <v>12</v>
      </c>
      <c r="G203" s="192">
        <f>F203*E203</f>
        <v>2400</v>
      </c>
      <c r="H203" s="192">
        <v>8</v>
      </c>
      <c r="I203" s="192">
        <f>H203*E203</f>
        <v>1600</v>
      </c>
      <c r="J203" s="193">
        <f>F203-H203</f>
        <v>4</v>
      </c>
      <c r="K203" s="197">
        <f>Table1[[#This Row],[Total Sales]]-Table1[[#This Row],[Total Cost]]</f>
        <v>800</v>
      </c>
      <c r="L203">
        <v>557</v>
      </c>
      <c r="M203" t="s">
        <v>27</v>
      </c>
      <c r="N203" t="s">
        <v>17</v>
      </c>
      <c r="P203"/>
      <c r="Q203"/>
      <c r="R203"/>
      <c r="S203"/>
      <c r="T203"/>
    </row>
    <row r="204" spans="2:20" s="191" customFormat="1" hidden="1" x14ac:dyDescent="0.3">
      <c r="B204" s="189">
        <v>42047</v>
      </c>
      <c r="C204">
        <v>45</v>
      </c>
      <c r="D204" t="s">
        <v>20</v>
      </c>
      <c r="E204">
        <v>200</v>
      </c>
      <c r="F204" s="192">
        <v>12</v>
      </c>
      <c r="G204" s="192">
        <f>F204*E204</f>
        <v>2400</v>
      </c>
      <c r="H204" s="192">
        <v>8</v>
      </c>
      <c r="I204" s="192">
        <f>H204*E204</f>
        <v>1600</v>
      </c>
      <c r="J204" s="193">
        <f>F204-H204</f>
        <v>4</v>
      </c>
      <c r="K204" s="197">
        <f>Table1[[#This Row],[Total Sales]]-Table1[[#This Row],[Total Cost]]</f>
        <v>800</v>
      </c>
      <c r="L204">
        <v>572</v>
      </c>
      <c r="M204" t="s">
        <v>16</v>
      </c>
      <c r="N204" t="s">
        <v>17</v>
      </c>
      <c r="P204"/>
      <c r="Q204"/>
      <c r="R204"/>
      <c r="S204"/>
      <c r="T204"/>
    </row>
    <row r="205" spans="2:20" s="191" customFormat="1" hidden="1" x14ac:dyDescent="0.3">
      <c r="B205" s="189">
        <v>42305.334224537037</v>
      </c>
      <c r="C205">
        <v>45</v>
      </c>
      <c r="D205" t="s">
        <v>20</v>
      </c>
      <c r="E205">
        <v>200</v>
      </c>
      <c r="F205" s="192">
        <v>12</v>
      </c>
      <c r="G205" s="192">
        <f>F205*E205</f>
        <v>2400</v>
      </c>
      <c r="H205" s="192">
        <v>8</v>
      </c>
      <c r="I205" s="192">
        <f>H205*E205</f>
        <v>1600</v>
      </c>
      <c r="J205" s="193">
        <f>F205-H205</f>
        <v>4</v>
      </c>
      <c r="K205" s="197">
        <f>Table1[[#This Row],[Total Sales]]-Table1[[#This Row],[Total Cost]]</f>
        <v>800</v>
      </c>
      <c r="L205">
        <v>686</v>
      </c>
      <c r="M205" t="s">
        <v>31</v>
      </c>
      <c r="N205" t="s">
        <v>14</v>
      </c>
      <c r="P205"/>
      <c r="Q205"/>
      <c r="R205"/>
      <c r="S205"/>
      <c r="T205"/>
    </row>
    <row r="206" spans="2:20" s="191" customFormat="1" hidden="1" x14ac:dyDescent="0.3">
      <c r="B206" s="189">
        <v>42078.35738425926</v>
      </c>
      <c r="C206">
        <v>100</v>
      </c>
      <c r="D206" t="s">
        <v>28</v>
      </c>
      <c r="E206">
        <v>200</v>
      </c>
      <c r="F206" s="192">
        <v>8</v>
      </c>
      <c r="G206" s="192">
        <f>F206*E206</f>
        <v>1600</v>
      </c>
      <c r="H206" s="192">
        <v>4</v>
      </c>
      <c r="I206" s="192">
        <f>H206*E206</f>
        <v>800</v>
      </c>
      <c r="J206" s="193">
        <f>F206-H206</f>
        <v>4</v>
      </c>
      <c r="K206" s="197">
        <f>Table1[[#This Row],[Total Sales]]-Table1[[#This Row],[Total Cost]]</f>
        <v>800</v>
      </c>
      <c r="L206">
        <v>95</v>
      </c>
      <c r="M206" t="s">
        <v>23</v>
      </c>
      <c r="N206" t="s">
        <v>17</v>
      </c>
      <c r="P206"/>
      <c r="Q206"/>
      <c r="R206"/>
      <c r="S206"/>
      <c r="T206"/>
    </row>
    <row r="207" spans="2:20" s="191" customFormat="1" hidden="1" x14ac:dyDescent="0.3">
      <c r="B207" s="189">
        <v>42020.54859953704</v>
      </c>
      <c r="C207">
        <v>100</v>
      </c>
      <c r="D207" t="s">
        <v>28</v>
      </c>
      <c r="E207">
        <v>200</v>
      </c>
      <c r="F207" s="192">
        <v>8</v>
      </c>
      <c r="G207" s="192">
        <f>F207*E207</f>
        <v>1600</v>
      </c>
      <c r="H207" s="192">
        <v>4</v>
      </c>
      <c r="I207" s="192">
        <f>H207*E207</f>
        <v>800</v>
      </c>
      <c r="J207" s="193">
        <f>F207-H207</f>
        <v>4</v>
      </c>
      <c r="K207" s="197">
        <f>Table1[[#This Row],[Total Sales]]-Table1[[#This Row],[Total Cost]]</f>
        <v>800</v>
      </c>
      <c r="L207">
        <v>95</v>
      </c>
      <c r="M207" t="s">
        <v>23</v>
      </c>
      <c r="N207" t="s">
        <v>14</v>
      </c>
      <c r="P207"/>
      <c r="Q207"/>
      <c r="R207"/>
      <c r="S207"/>
      <c r="T207"/>
    </row>
    <row r="208" spans="2:20" s="191" customFormat="1" hidden="1" x14ac:dyDescent="0.3">
      <c r="B208" s="189">
        <v>42025.565798611111</v>
      </c>
      <c r="C208">
        <v>22</v>
      </c>
      <c r="D208" t="s">
        <v>34</v>
      </c>
      <c r="E208">
        <v>100</v>
      </c>
      <c r="F208" s="192">
        <v>24</v>
      </c>
      <c r="G208" s="192">
        <f>F208*E208</f>
        <v>2400</v>
      </c>
      <c r="H208" s="192">
        <v>16</v>
      </c>
      <c r="I208" s="192">
        <f>H208*E208</f>
        <v>1600</v>
      </c>
      <c r="J208" s="193">
        <f>F208-H208</f>
        <v>8</v>
      </c>
      <c r="K208" s="197">
        <f>Table1[[#This Row],[Total Sales]]-Table1[[#This Row],[Total Cost]]</f>
        <v>800</v>
      </c>
      <c r="L208">
        <v>95</v>
      </c>
      <c r="M208" t="s">
        <v>23</v>
      </c>
      <c r="N208" t="s">
        <v>38</v>
      </c>
      <c r="P208"/>
      <c r="Q208"/>
      <c r="R208"/>
      <c r="S208"/>
      <c r="T208"/>
    </row>
    <row r="209" spans="2:20" s="191" customFormat="1" hidden="1" x14ac:dyDescent="0.3">
      <c r="B209" s="189">
        <v>42252.368310185186</v>
      </c>
      <c r="C209">
        <v>16</v>
      </c>
      <c r="D209" t="s">
        <v>12</v>
      </c>
      <c r="E209">
        <v>410</v>
      </c>
      <c r="F209" s="192">
        <v>16</v>
      </c>
      <c r="G209" s="192">
        <f>F209*E209</f>
        <v>6560</v>
      </c>
      <c r="H209" s="192">
        <v>14</v>
      </c>
      <c r="I209" s="192">
        <f>H209*E209</f>
        <v>5740</v>
      </c>
      <c r="J209" s="193">
        <f>F209-H209</f>
        <v>2</v>
      </c>
      <c r="K209" s="197">
        <f>Table1[[#This Row],[Total Sales]]-Table1[[#This Row],[Total Cost]]</f>
        <v>820</v>
      </c>
      <c r="L209">
        <v>7</v>
      </c>
      <c r="M209" t="s">
        <v>24</v>
      </c>
      <c r="N209" t="s">
        <v>14</v>
      </c>
      <c r="P209"/>
      <c r="Q209"/>
      <c r="R209"/>
      <c r="S209"/>
      <c r="T209"/>
    </row>
    <row r="210" spans="2:20" s="191" customFormat="1" hidden="1" x14ac:dyDescent="0.3">
      <c r="B210" s="189">
        <v>42022.294907407406</v>
      </c>
      <c r="C210">
        <v>16</v>
      </c>
      <c r="D210" t="s">
        <v>12</v>
      </c>
      <c r="E210">
        <v>420</v>
      </c>
      <c r="F210" s="192">
        <v>16</v>
      </c>
      <c r="G210" s="192">
        <f>F210*E210</f>
        <v>6720</v>
      </c>
      <c r="H210" s="192">
        <v>14</v>
      </c>
      <c r="I210" s="192">
        <f>H210*E210</f>
        <v>5880</v>
      </c>
      <c r="J210" s="193">
        <f>F210-H210</f>
        <v>2</v>
      </c>
      <c r="K210" s="197">
        <f>Table1[[#This Row],[Total Sales]]-Table1[[#This Row],[Total Cost]]</f>
        <v>840</v>
      </c>
      <c r="L210">
        <v>14</v>
      </c>
      <c r="M210" t="s">
        <v>25</v>
      </c>
      <c r="N210" t="s">
        <v>14</v>
      </c>
      <c r="P210"/>
      <c r="Q210"/>
      <c r="R210"/>
      <c r="S210"/>
      <c r="T210"/>
    </row>
    <row r="211" spans="2:20" s="191" customFormat="1" hidden="1" x14ac:dyDescent="0.3">
      <c r="B211" s="189">
        <v>42368.608865740738</v>
      </c>
      <c r="C211">
        <v>2</v>
      </c>
      <c r="D211" t="s">
        <v>33</v>
      </c>
      <c r="E211">
        <v>420</v>
      </c>
      <c r="F211" s="192">
        <v>8</v>
      </c>
      <c r="G211" s="192">
        <f>F211*E211</f>
        <v>3360</v>
      </c>
      <c r="H211" s="192">
        <v>6</v>
      </c>
      <c r="I211" s="192">
        <f>H211*E211</f>
        <v>2520</v>
      </c>
      <c r="J211" s="193">
        <f>F211-H211</f>
        <v>2</v>
      </c>
      <c r="K211" s="197">
        <f>Table1[[#This Row],[Total Sales]]-Table1[[#This Row],[Total Cost]]</f>
        <v>840</v>
      </c>
      <c r="L211">
        <v>14</v>
      </c>
      <c r="M211" t="s">
        <v>25</v>
      </c>
      <c r="N211" t="s">
        <v>14</v>
      </c>
      <c r="P211"/>
      <c r="Q211"/>
      <c r="R211"/>
      <c r="S211"/>
      <c r="T211"/>
    </row>
    <row r="212" spans="2:20" s="191" customFormat="1" hidden="1" x14ac:dyDescent="0.3">
      <c r="B212" s="189">
        <v>42265.371805555558</v>
      </c>
      <c r="C212">
        <v>30</v>
      </c>
      <c r="D212" t="s">
        <v>26</v>
      </c>
      <c r="E212">
        <v>140</v>
      </c>
      <c r="F212" s="192">
        <v>12</v>
      </c>
      <c r="G212" s="192">
        <f>F212*E212</f>
        <v>1680</v>
      </c>
      <c r="H212" s="192">
        <v>6</v>
      </c>
      <c r="I212" s="192">
        <f>H212*E212</f>
        <v>840</v>
      </c>
      <c r="J212" s="193">
        <f>F212-H212</f>
        <v>6</v>
      </c>
      <c r="K212" s="197">
        <f>Table1[[#This Row],[Total Sales]]-Table1[[#This Row],[Total Cost]]</f>
        <v>840</v>
      </c>
      <c r="L212">
        <v>95</v>
      </c>
      <c r="M212" t="s">
        <v>23</v>
      </c>
      <c r="N212" t="s">
        <v>17</v>
      </c>
      <c r="P212"/>
      <c r="Q212"/>
      <c r="R212"/>
      <c r="S212"/>
      <c r="T212"/>
    </row>
    <row r="213" spans="2:20" s="191" customFormat="1" hidden="1" x14ac:dyDescent="0.3">
      <c r="B213" s="189">
        <v>42308.14162037037</v>
      </c>
      <c r="C213">
        <v>16</v>
      </c>
      <c r="D213" t="s">
        <v>12</v>
      </c>
      <c r="E213">
        <v>440</v>
      </c>
      <c r="F213" s="192">
        <v>16</v>
      </c>
      <c r="G213" s="192">
        <f>F213*E213</f>
        <v>7040</v>
      </c>
      <c r="H213" s="192">
        <v>14</v>
      </c>
      <c r="I213" s="192">
        <f>H213*E213</f>
        <v>6160</v>
      </c>
      <c r="J213" s="193">
        <f>F213-H213</f>
        <v>2</v>
      </c>
      <c r="K213" s="197">
        <f>Table1[[#This Row],[Total Sales]]-Table1[[#This Row],[Total Cost]]</f>
        <v>880</v>
      </c>
      <c r="L213">
        <v>95</v>
      </c>
      <c r="M213" t="s">
        <v>23</v>
      </c>
      <c r="N213" t="s">
        <v>14</v>
      </c>
      <c r="P213"/>
      <c r="Q213"/>
      <c r="R213"/>
      <c r="S213"/>
      <c r="T213"/>
    </row>
    <row r="214" spans="2:20" s="191" customFormat="1" hidden="1" x14ac:dyDescent="0.3">
      <c r="B214" s="189">
        <v>42361.589618055557</v>
      </c>
      <c r="C214">
        <v>100</v>
      </c>
      <c r="D214" t="s">
        <v>28</v>
      </c>
      <c r="E214">
        <v>220</v>
      </c>
      <c r="F214" s="192">
        <v>8</v>
      </c>
      <c r="G214" s="192">
        <f>F214*E214</f>
        <v>1760</v>
      </c>
      <c r="H214" s="192">
        <v>4</v>
      </c>
      <c r="I214" s="192">
        <f>H214*E214</f>
        <v>880</v>
      </c>
      <c r="J214" s="193">
        <f>F214-H214</f>
        <v>4</v>
      </c>
      <c r="K214" s="197">
        <f>Table1[[#This Row],[Total Sales]]-Table1[[#This Row],[Total Cost]]</f>
        <v>880</v>
      </c>
      <c r="L214">
        <v>14</v>
      </c>
      <c r="M214" t="s">
        <v>25</v>
      </c>
      <c r="N214" t="s">
        <v>17</v>
      </c>
      <c r="P214"/>
      <c r="Q214"/>
      <c r="R214"/>
      <c r="S214"/>
      <c r="T214"/>
    </row>
    <row r="215" spans="2:20" s="191" customFormat="1" hidden="1" x14ac:dyDescent="0.3">
      <c r="B215" s="189">
        <v>42357.823912037034</v>
      </c>
      <c r="C215">
        <v>16</v>
      </c>
      <c r="D215" t="s">
        <v>12</v>
      </c>
      <c r="E215">
        <v>450</v>
      </c>
      <c r="F215" s="192">
        <v>16</v>
      </c>
      <c r="G215" s="192">
        <f>F215*E215</f>
        <v>7200</v>
      </c>
      <c r="H215" s="192">
        <v>14</v>
      </c>
      <c r="I215" s="192">
        <f>H215*E215</f>
        <v>6300</v>
      </c>
      <c r="J215" s="193">
        <f>F215-H215</f>
        <v>2</v>
      </c>
      <c r="K215" s="197">
        <f>Table1[[#This Row],[Total Sales]]-Table1[[#This Row],[Total Cost]]</f>
        <v>900</v>
      </c>
      <c r="L215">
        <v>14</v>
      </c>
      <c r="M215" t="s">
        <v>25</v>
      </c>
      <c r="N215" t="s">
        <v>17</v>
      </c>
      <c r="P215"/>
      <c r="Q215"/>
      <c r="R215"/>
      <c r="S215"/>
      <c r="T215"/>
    </row>
    <row r="216" spans="2:20" s="191" customFormat="1" hidden="1" x14ac:dyDescent="0.3">
      <c r="B216" s="189">
        <v>42220.434513888889</v>
      </c>
      <c r="C216">
        <v>16</v>
      </c>
      <c r="D216" t="s">
        <v>12</v>
      </c>
      <c r="E216">
        <v>450</v>
      </c>
      <c r="F216" s="192">
        <v>16</v>
      </c>
      <c r="G216" s="192">
        <f>F216*E216</f>
        <v>7200</v>
      </c>
      <c r="H216" s="192">
        <v>14</v>
      </c>
      <c r="I216" s="192">
        <f>H216*E216</f>
        <v>6300</v>
      </c>
      <c r="J216" s="193">
        <f>F216-H216</f>
        <v>2</v>
      </c>
      <c r="K216" s="197">
        <f>Table1[[#This Row],[Total Sales]]-Table1[[#This Row],[Total Cost]]</f>
        <v>900</v>
      </c>
      <c r="L216">
        <v>846</v>
      </c>
      <c r="M216" t="s">
        <v>30</v>
      </c>
      <c r="N216" t="s">
        <v>17</v>
      </c>
      <c r="P216"/>
      <c r="Q216"/>
      <c r="R216"/>
      <c r="S216"/>
      <c r="T216"/>
    </row>
    <row r="217" spans="2:20" s="191" customFormat="1" hidden="1" x14ac:dyDescent="0.3">
      <c r="B217" s="189">
        <v>42139.408912037034</v>
      </c>
      <c r="C217">
        <v>4</v>
      </c>
      <c r="D217" t="s">
        <v>15</v>
      </c>
      <c r="E217">
        <v>300</v>
      </c>
      <c r="F217" s="192">
        <v>9</v>
      </c>
      <c r="G217" s="192">
        <f>F217*E217</f>
        <v>2700</v>
      </c>
      <c r="H217" s="192">
        <v>6</v>
      </c>
      <c r="I217" s="192">
        <f>H217*E217</f>
        <v>1800</v>
      </c>
      <c r="J217" s="193">
        <f>F217-H217</f>
        <v>3</v>
      </c>
      <c r="K217" s="197">
        <f>Table1[[#This Row],[Total Sales]]-Table1[[#This Row],[Total Cost]]</f>
        <v>900</v>
      </c>
      <c r="L217">
        <v>23</v>
      </c>
      <c r="M217" t="s">
        <v>21</v>
      </c>
      <c r="N217" t="s">
        <v>17</v>
      </c>
      <c r="P217"/>
      <c r="Q217"/>
      <c r="R217"/>
      <c r="S217"/>
      <c r="T217"/>
    </row>
    <row r="218" spans="2:20" s="191" customFormat="1" hidden="1" x14ac:dyDescent="0.3">
      <c r="B218" s="189">
        <v>42198.521979166668</v>
      </c>
      <c r="C218">
        <v>100</v>
      </c>
      <c r="D218" t="s">
        <v>28</v>
      </c>
      <c r="E218">
        <v>300</v>
      </c>
      <c r="F218" s="192">
        <v>8</v>
      </c>
      <c r="G218" s="192">
        <f>F218*E218</f>
        <v>2400</v>
      </c>
      <c r="H218" s="192">
        <v>5</v>
      </c>
      <c r="I218" s="192">
        <f>H218*E218</f>
        <v>1500</v>
      </c>
      <c r="J218" s="193">
        <f>F218-H218</f>
        <v>3</v>
      </c>
      <c r="K218" s="197">
        <f>Table1[[#This Row],[Total Sales]]-Table1[[#This Row],[Total Cost]]</f>
        <v>900</v>
      </c>
      <c r="L218">
        <v>846</v>
      </c>
      <c r="M218" t="s">
        <v>121</v>
      </c>
      <c r="N218" t="s">
        <v>14</v>
      </c>
      <c r="P218"/>
      <c r="Q218"/>
      <c r="R218"/>
      <c r="S218"/>
      <c r="T218"/>
    </row>
    <row r="219" spans="2:20" s="191" customFormat="1" hidden="1" x14ac:dyDescent="0.3">
      <c r="B219" s="189">
        <v>42253.371516203704</v>
      </c>
      <c r="C219">
        <v>30</v>
      </c>
      <c r="D219" t="s">
        <v>26</v>
      </c>
      <c r="E219">
        <v>150</v>
      </c>
      <c r="F219" s="192">
        <v>12</v>
      </c>
      <c r="G219" s="192">
        <f>F219*E219</f>
        <v>1800</v>
      </c>
      <c r="H219" s="192">
        <v>6</v>
      </c>
      <c r="I219" s="192">
        <f>H219*E219</f>
        <v>900</v>
      </c>
      <c r="J219" s="193">
        <f>F219-H219</f>
        <v>6</v>
      </c>
      <c r="K219" s="197">
        <f>Table1[[#This Row],[Total Sales]]-Table1[[#This Row],[Total Cost]]</f>
        <v>900</v>
      </c>
      <c r="L219">
        <v>95</v>
      </c>
      <c r="M219" t="s">
        <v>23</v>
      </c>
      <c r="N219" t="s">
        <v>17</v>
      </c>
      <c r="P219"/>
      <c r="Q219"/>
      <c r="R219"/>
      <c r="S219"/>
      <c r="T219"/>
    </row>
    <row r="220" spans="2:20" s="191" customFormat="1" hidden="1" x14ac:dyDescent="0.3">
      <c r="B220" s="189">
        <v>42045.885277777779</v>
      </c>
      <c r="C220">
        <v>16</v>
      </c>
      <c r="D220" t="s">
        <v>12</v>
      </c>
      <c r="E220">
        <v>454</v>
      </c>
      <c r="F220" s="192">
        <v>16</v>
      </c>
      <c r="G220" s="192">
        <f>F220*E220</f>
        <v>7264</v>
      </c>
      <c r="H220" s="192">
        <v>14</v>
      </c>
      <c r="I220" s="192">
        <f>H220*E220</f>
        <v>6356</v>
      </c>
      <c r="J220" s="193">
        <f>F220-H220</f>
        <v>2</v>
      </c>
      <c r="K220" s="197">
        <f>Table1[[#This Row],[Total Sales]]-Table1[[#This Row],[Total Cost]]</f>
        <v>908</v>
      </c>
      <c r="L220">
        <v>23</v>
      </c>
      <c r="M220" t="s">
        <v>21</v>
      </c>
      <c r="N220" t="s">
        <v>14</v>
      </c>
      <c r="P220"/>
      <c r="Q220"/>
      <c r="R220"/>
      <c r="S220"/>
      <c r="T220"/>
    </row>
    <row r="221" spans="2:20" s="191" customFormat="1" hidden="1" x14ac:dyDescent="0.3">
      <c r="B221" s="189">
        <v>42018.057430555556</v>
      </c>
      <c r="C221">
        <v>16</v>
      </c>
      <c r="D221" t="s">
        <v>12</v>
      </c>
      <c r="E221">
        <v>456</v>
      </c>
      <c r="F221" s="192">
        <v>16</v>
      </c>
      <c r="G221" s="192">
        <f>F221*E221</f>
        <v>7296</v>
      </c>
      <c r="H221" s="192">
        <v>14</v>
      </c>
      <c r="I221" s="192">
        <f>H221*E221</f>
        <v>6384</v>
      </c>
      <c r="J221" s="193">
        <f>F221-H221</f>
        <v>2</v>
      </c>
      <c r="K221" s="197">
        <f>Table1[[#This Row],[Total Sales]]-Table1[[#This Row],[Total Cost]]</f>
        <v>912</v>
      </c>
      <c r="L221">
        <v>557</v>
      </c>
      <c r="M221" t="s">
        <v>27</v>
      </c>
      <c r="N221" t="s">
        <v>17</v>
      </c>
      <c r="P221"/>
      <c r="Q221"/>
      <c r="R221"/>
      <c r="S221"/>
      <c r="T221"/>
    </row>
    <row r="222" spans="2:20" s="191" customFormat="1" hidden="1" x14ac:dyDescent="0.3">
      <c r="B222" s="189">
        <v>42013.457418981481</v>
      </c>
      <c r="C222">
        <v>16</v>
      </c>
      <c r="D222" t="s">
        <v>12</v>
      </c>
      <c r="E222">
        <v>456</v>
      </c>
      <c r="F222" s="192">
        <v>16</v>
      </c>
      <c r="G222" s="192">
        <f>F222*E222</f>
        <v>7296</v>
      </c>
      <c r="H222" s="192">
        <v>14</v>
      </c>
      <c r="I222" s="192">
        <f>H222*E222</f>
        <v>6384</v>
      </c>
      <c r="J222" s="193">
        <f>F222-H222</f>
        <v>2</v>
      </c>
      <c r="K222" s="197">
        <f>Table1[[#This Row],[Total Sales]]-Table1[[#This Row],[Total Cost]]</f>
        <v>912</v>
      </c>
      <c r="L222">
        <v>846</v>
      </c>
      <c r="M222" t="s">
        <v>30</v>
      </c>
      <c r="N222" t="s">
        <v>17</v>
      </c>
      <c r="P222"/>
      <c r="Q222"/>
      <c r="R222"/>
      <c r="S222"/>
      <c r="T222"/>
    </row>
    <row r="223" spans="2:20" s="191" customFormat="1" hidden="1" x14ac:dyDescent="0.3">
      <c r="B223" s="189">
        <v>42071.269421296296</v>
      </c>
      <c r="C223">
        <v>16</v>
      </c>
      <c r="D223" t="s">
        <v>12</v>
      </c>
      <c r="E223">
        <v>456</v>
      </c>
      <c r="F223" s="192">
        <v>16</v>
      </c>
      <c r="G223" s="192">
        <f>F223*E223</f>
        <v>7296</v>
      </c>
      <c r="H223" s="192">
        <v>14</v>
      </c>
      <c r="I223" s="192">
        <f>H223*E223</f>
        <v>6384</v>
      </c>
      <c r="J223" s="193">
        <f>F223-H223</f>
        <v>2</v>
      </c>
      <c r="K223" s="197">
        <f>Table1[[#This Row],[Total Sales]]-Table1[[#This Row],[Total Cost]]</f>
        <v>912</v>
      </c>
      <c r="L223">
        <v>557</v>
      </c>
      <c r="M223" t="s">
        <v>27</v>
      </c>
      <c r="N223" t="s">
        <v>38</v>
      </c>
      <c r="P223"/>
      <c r="Q223"/>
      <c r="R223"/>
      <c r="S223"/>
      <c r="T223"/>
    </row>
    <row r="224" spans="2:20" s="191" customFormat="1" hidden="1" x14ac:dyDescent="0.3">
      <c r="B224" s="189">
        <v>42044.014432870368</v>
      </c>
      <c r="C224">
        <v>16</v>
      </c>
      <c r="D224" t="s">
        <v>12</v>
      </c>
      <c r="E224">
        <v>456</v>
      </c>
      <c r="F224" s="192">
        <v>16</v>
      </c>
      <c r="G224" s="192">
        <f>F224*E224</f>
        <v>7296</v>
      </c>
      <c r="H224" s="192">
        <v>14</v>
      </c>
      <c r="I224" s="192">
        <f>H224*E224</f>
        <v>6384</v>
      </c>
      <c r="J224" s="193">
        <f>F224-H224</f>
        <v>2</v>
      </c>
      <c r="K224" s="197">
        <f>Table1[[#This Row],[Total Sales]]-Table1[[#This Row],[Total Cost]]</f>
        <v>912</v>
      </c>
      <c r="L224">
        <v>95</v>
      </c>
      <c r="M224" t="s">
        <v>23</v>
      </c>
      <c r="N224" t="s">
        <v>38</v>
      </c>
      <c r="P224"/>
      <c r="Q224"/>
      <c r="R224"/>
      <c r="S224"/>
      <c r="T224"/>
    </row>
    <row r="225" spans="2:20" s="191" customFormat="1" hidden="1" x14ac:dyDescent="0.3">
      <c r="B225" s="189">
        <v>42277.456724537034</v>
      </c>
      <c r="C225">
        <v>16</v>
      </c>
      <c r="D225" t="s">
        <v>12</v>
      </c>
      <c r="E225">
        <v>460</v>
      </c>
      <c r="F225" s="192">
        <v>16</v>
      </c>
      <c r="G225" s="192">
        <f>F225*E225</f>
        <v>7360</v>
      </c>
      <c r="H225" s="192">
        <v>14</v>
      </c>
      <c r="I225" s="192">
        <f>H225*E225</f>
        <v>6440</v>
      </c>
      <c r="J225" s="193">
        <f>F225-H225</f>
        <v>2</v>
      </c>
      <c r="K225" s="197">
        <f>Table1[[#This Row],[Total Sales]]-Table1[[#This Row],[Total Cost]]</f>
        <v>920</v>
      </c>
      <c r="L225">
        <v>557</v>
      </c>
      <c r="M225" t="s">
        <v>27</v>
      </c>
      <c r="N225" t="s">
        <v>17</v>
      </c>
      <c r="P225"/>
      <c r="Q225"/>
      <c r="R225"/>
      <c r="S225"/>
      <c r="T225"/>
    </row>
    <row r="226" spans="2:20" s="191" customFormat="1" hidden="1" x14ac:dyDescent="0.3">
      <c r="B226" s="189">
        <v>42150.057118055556</v>
      </c>
      <c r="C226">
        <v>16</v>
      </c>
      <c r="D226" t="s">
        <v>12</v>
      </c>
      <c r="E226">
        <v>460</v>
      </c>
      <c r="F226" s="192">
        <v>16</v>
      </c>
      <c r="G226" s="192">
        <f>F226*E226</f>
        <v>7360</v>
      </c>
      <c r="H226" s="192">
        <v>14</v>
      </c>
      <c r="I226" s="192">
        <f>H226*E226</f>
        <v>6440</v>
      </c>
      <c r="J226" s="193">
        <f>F226-H226</f>
        <v>2</v>
      </c>
      <c r="K226" s="197">
        <f>Table1[[#This Row],[Total Sales]]-Table1[[#This Row],[Total Cost]]</f>
        <v>920</v>
      </c>
      <c r="L226">
        <v>23</v>
      </c>
      <c r="M226" t="s">
        <v>21</v>
      </c>
      <c r="N226" t="s">
        <v>17</v>
      </c>
      <c r="P226"/>
      <c r="Q226"/>
      <c r="R226"/>
      <c r="S226"/>
      <c r="T226"/>
    </row>
    <row r="227" spans="2:20" s="191" customFormat="1" hidden="1" x14ac:dyDescent="0.3">
      <c r="B227" s="189">
        <v>42011.360405092593</v>
      </c>
      <c r="C227">
        <v>16</v>
      </c>
      <c r="D227" t="s">
        <v>12</v>
      </c>
      <c r="E227">
        <v>460</v>
      </c>
      <c r="F227" s="192">
        <v>16</v>
      </c>
      <c r="G227" s="192">
        <f>F227*E227</f>
        <v>7360</v>
      </c>
      <c r="H227" s="192">
        <v>14</v>
      </c>
      <c r="I227" s="192">
        <f>H227*E227</f>
        <v>6440</v>
      </c>
      <c r="J227" s="193">
        <f>F227-H227</f>
        <v>2</v>
      </c>
      <c r="K227" s="197">
        <f>Table1[[#This Row],[Total Sales]]-Table1[[#This Row],[Total Cost]]</f>
        <v>920</v>
      </c>
      <c r="L227">
        <v>23</v>
      </c>
      <c r="M227" t="s">
        <v>21</v>
      </c>
      <c r="N227" t="s">
        <v>17</v>
      </c>
      <c r="P227"/>
      <c r="Q227"/>
      <c r="R227"/>
      <c r="S227"/>
      <c r="T227"/>
    </row>
    <row r="228" spans="2:20" s="191" customFormat="1" hidden="1" x14ac:dyDescent="0.3">
      <c r="B228" s="189">
        <v>42212.517222222225</v>
      </c>
      <c r="C228">
        <v>100</v>
      </c>
      <c r="D228" t="s">
        <v>28</v>
      </c>
      <c r="E228">
        <v>230</v>
      </c>
      <c r="F228" s="192">
        <v>8</v>
      </c>
      <c r="G228" s="192">
        <f>F228*E228</f>
        <v>1840</v>
      </c>
      <c r="H228" s="192">
        <v>4</v>
      </c>
      <c r="I228" s="192">
        <f>H228*E228</f>
        <v>920</v>
      </c>
      <c r="J228" s="193">
        <f>F228-H228</f>
        <v>4</v>
      </c>
      <c r="K228" s="197">
        <f>Table1[[#This Row],[Total Sales]]-Table1[[#This Row],[Total Cost]]</f>
        <v>920</v>
      </c>
      <c r="L228">
        <v>95</v>
      </c>
      <c r="M228" t="s">
        <v>23</v>
      </c>
      <c r="N228" t="s">
        <v>17</v>
      </c>
      <c r="P228"/>
      <c r="Q228"/>
      <c r="R228"/>
      <c r="S228"/>
      <c r="T228"/>
    </row>
    <row r="229" spans="2:20" s="191" customFormat="1" hidden="1" x14ac:dyDescent="0.3">
      <c r="B229" s="189">
        <v>42211.858356481483</v>
      </c>
      <c r="C229">
        <v>16</v>
      </c>
      <c r="D229" t="s">
        <v>12</v>
      </c>
      <c r="E229">
        <v>470</v>
      </c>
      <c r="F229" s="192">
        <v>16</v>
      </c>
      <c r="G229" s="192">
        <f>F229*E229</f>
        <v>7520</v>
      </c>
      <c r="H229" s="192">
        <v>14</v>
      </c>
      <c r="I229" s="192">
        <f>H229*E229</f>
        <v>6580</v>
      </c>
      <c r="J229" s="193">
        <f>F229-H229</f>
        <v>2</v>
      </c>
      <c r="K229" s="197">
        <f>Table1[[#This Row],[Total Sales]]-Table1[[#This Row],[Total Cost]]</f>
        <v>940</v>
      </c>
      <c r="L229">
        <v>315</v>
      </c>
      <c r="M229" t="s">
        <v>40</v>
      </c>
      <c r="N229" t="s">
        <v>17</v>
      </c>
      <c r="P229"/>
      <c r="Q229"/>
      <c r="R229"/>
      <c r="S229"/>
      <c r="T229"/>
    </row>
    <row r="230" spans="2:20" s="191" customFormat="1" x14ac:dyDescent="0.3">
      <c r="B230" s="189">
        <v>42200.695219907408</v>
      </c>
      <c r="C230">
        <v>39</v>
      </c>
      <c r="D230" t="s">
        <v>29</v>
      </c>
      <c r="E230">
        <v>940</v>
      </c>
      <c r="F230" s="192">
        <v>28</v>
      </c>
      <c r="G230" s="192">
        <f>F230*E230</f>
        <v>26320</v>
      </c>
      <c r="H230" s="192">
        <v>27</v>
      </c>
      <c r="I230" s="192">
        <f>H230*E230</f>
        <v>25380</v>
      </c>
      <c r="J230" s="193">
        <f>F230-H230</f>
        <v>1</v>
      </c>
      <c r="K230" s="197">
        <f>Table1[[#This Row],[Total Sales]]-Table1[[#This Row],[Total Cost]]</f>
        <v>940</v>
      </c>
      <c r="L230">
        <v>572</v>
      </c>
      <c r="M230" t="s">
        <v>16</v>
      </c>
      <c r="N230" t="s">
        <v>17</v>
      </c>
      <c r="P230"/>
      <c r="Q230"/>
      <c r="R230"/>
      <c r="S230"/>
      <c r="T230"/>
    </row>
    <row r="231" spans="2:20" s="191" customFormat="1" x14ac:dyDescent="0.3">
      <c r="B231" s="189">
        <v>42077.308761574073</v>
      </c>
      <c r="C231">
        <v>39</v>
      </c>
      <c r="D231" t="s">
        <v>29</v>
      </c>
      <c r="E231">
        <v>950</v>
      </c>
      <c r="F231" s="192">
        <v>28</v>
      </c>
      <c r="G231" s="192">
        <f>F231*E231</f>
        <v>26600</v>
      </c>
      <c r="H231" s="192">
        <v>27</v>
      </c>
      <c r="I231" s="192">
        <f>H231*E231</f>
        <v>25650</v>
      </c>
      <c r="J231" s="193">
        <f>F231-H231</f>
        <v>1</v>
      </c>
      <c r="K231" s="197">
        <f>Table1[[#This Row],[Total Sales]]-Table1[[#This Row],[Total Cost]]</f>
        <v>950</v>
      </c>
      <c r="L231">
        <v>95</v>
      </c>
      <c r="M231" t="s">
        <v>23</v>
      </c>
      <c r="N231" t="s">
        <v>17</v>
      </c>
      <c r="P231"/>
      <c r="Q231"/>
      <c r="R231"/>
      <c r="S231"/>
      <c r="T231"/>
    </row>
    <row r="232" spans="2:20" s="191" customFormat="1" hidden="1" x14ac:dyDescent="0.3">
      <c r="B232" s="189">
        <v>42203.249560185184</v>
      </c>
      <c r="C232">
        <v>30</v>
      </c>
      <c r="D232" t="s">
        <v>26</v>
      </c>
      <c r="E232">
        <v>160</v>
      </c>
      <c r="F232" s="192">
        <v>12</v>
      </c>
      <c r="G232" s="192">
        <f>F232*E232</f>
        <v>1920</v>
      </c>
      <c r="H232" s="192">
        <v>6</v>
      </c>
      <c r="I232" s="192">
        <f>H232*E232</f>
        <v>960</v>
      </c>
      <c r="J232" s="193">
        <f>F232-H232</f>
        <v>6</v>
      </c>
      <c r="K232" s="197">
        <f>Table1[[#This Row],[Total Sales]]-Table1[[#This Row],[Total Cost]]</f>
        <v>960</v>
      </c>
      <c r="L232">
        <v>572</v>
      </c>
      <c r="M232" t="s">
        <v>16</v>
      </c>
      <c r="N232" t="s">
        <v>17</v>
      </c>
      <c r="P232"/>
      <c r="Q232"/>
      <c r="R232"/>
      <c r="S232"/>
      <c r="T232"/>
    </row>
    <row r="233" spans="2:20" s="191" customFormat="1" hidden="1" x14ac:dyDescent="0.3">
      <c r="B233" s="189">
        <v>42235.001342592594</v>
      </c>
      <c r="C233">
        <v>19</v>
      </c>
      <c r="D233" t="s">
        <v>122</v>
      </c>
      <c r="E233">
        <v>80</v>
      </c>
      <c r="F233" s="192">
        <v>37</v>
      </c>
      <c r="G233" s="192">
        <f>F233*E233</f>
        <v>2960</v>
      </c>
      <c r="H233" s="192">
        <v>25</v>
      </c>
      <c r="I233" s="192">
        <f>H233*E233</f>
        <v>2000</v>
      </c>
      <c r="J233" s="193">
        <f>F233-H233</f>
        <v>12</v>
      </c>
      <c r="K233" s="197">
        <f>Table1[[#This Row],[Total Sales]]-Table1[[#This Row],[Total Cost]]</f>
        <v>960</v>
      </c>
      <c r="L233">
        <v>846</v>
      </c>
      <c r="M233" t="s">
        <v>30</v>
      </c>
      <c r="N233" t="s">
        <v>17</v>
      </c>
      <c r="P233"/>
      <c r="Q233"/>
      <c r="R233"/>
      <c r="S233"/>
      <c r="T233"/>
    </row>
    <row r="234" spans="2:20" s="191" customFormat="1" x14ac:dyDescent="0.3">
      <c r="B234" s="189">
        <v>42355.644155092596</v>
      </c>
      <c r="C234">
        <v>39</v>
      </c>
      <c r="D234" t="s">
        <v>29</v>
      </c>
      <c r="E234">
        <v>980</v>
      </c>
      <c r="F234" s="192">
        <v>28</v>
      </c>
      <c r="G234" s="192">
        <f>F234*E234</f>
        <v>27440</v>
      </c>
      <c r="H234" s="192">
        <v>27</v>
      </c>
      <c r="I234" s="192">
        <f>H234*E234</f>
        <v>26460</v>
      </c>
      <c r="J234" s="193">
        <f>F234-H234</f>
        <v>1</v>
      </c>
      <c r="K234" s="197">
        <f>Table1[[#This Row],[Total Sales]]-Table1[[#This Row],[Total Cost]]</f>
        <v>980</v>
      </c>
      <c r="L234">
        <v>95</v>
      </c>
      <c r="M234" t="s">
        <v>23</v>
      </c>
      <c r="N234" t="s">
        <v>17</v>
      </c>
      <c r="P234"/>
      <c r="Q234"/>
      <c r="R234"/>
      <c r="S234"/>
      <c r="T234"/>
    </row>
    <row r="235" spans="2:20" s="191" customFormat="1" x14ac:dyDescent="0.3">
      <c r="B235" s="189">
        <v>42037.947094907409</v>
      </c>
      <c r="C235">
        <v>39</v>
      </c>
      <c r="D235" t="s">
        <v>29</v>
      </c>
      <c r="E235">
        <v>987</v>
      </c>
      <c r="F235" s="192">
        <v>28</v>
      </c>
      <c r="G235" s="192">
        <f>F235*E235</f>
        <v>27636</v>
      </c>
      <c r="H235" s="192">
        <v>27</v>
      </c>
      <c r="I235" s="192">
        <f>H235*E235</f>
        <v>26649</v>
      </c>
      <c r="J235" s="193">
        <f>F235-H235</f>
        <v>1</v>
      </c>
      <c r="K235" s="197">
        <f>Table1[[#This Row],[Total Sales]]-Table1[[#This Row],[Total Cost]]</f>
        <v>987</v>
      </c>
      <c r="L235">
        <v>846</v>
      </c>
      <c r="M235" t="s">
        <v>30</v>
      </c>
      <c r="N235" t="s">
        <v>17</v>
      </c>
      <c r="P235"/>
      <c r="Q235"/>
      <c r="R235"/>
      <c r="S235"/>
      <c r="T235"/>
    </row>
    <row r="236" spans="2:20" s="191" customFormat="1" hidden="1" x14ac:dyDescent="0.3">
      <c r="B236" s="189">
        <v>42252.57172453704</v>
      </c>
      <c r="C236">
        <v>4</v>
      </c>
      <c r="D236" t="s">
        <v>15</v>
      </c>
      <c r="E236">
        <v>330</v>
      </c>
      <c r="F236" s="192">
        <v>9</v>
      </c>
      <c r="G236" s="192">
        <f>F236*E236</f>
        <v>2970</v>
      </c>
      <c r="H236" s="192">
        <v>6</v>
      </c>
      <c r="I236" s="192">
        <f>H236*E236</f>
        <v>1980</v>
      </c>
      <c r="J236" s="193">
        <f>F236-H236</f>
        <v>3</v>
      </c>
      <c r="K236" s="197">
        <f>Table1[[#This Row],[Total Sales]]-Table1[[#This Row],[Total Cost]]</f>
        <v>990</v>
      </c>
      <c r="L236">
        <v>686</v>
      </c>
      <c r="M236" t="s">
        <v>31</v>
      </c>
      <c r="N236" t="s">
        <v>17</v>
      </c>
      <c r="P236"/>
      <c r="Q236"/>
      <c r="R236"/>
      <c r="S236"/>
      <c r="T236"/>
    </row>
    <row r="237" spans="2:20" s="191" customFormat="1" hidden="1" x14ac:dyDescent="0.3">
      <c r="B237" s="189">
        <v>42054.536412037036</v>
      </c>
      <c r="C237">
        <v>16</v>
      </c>
      <c r="D237" t="s">
        <v>12</v>
      </c>
      <c r="E237">
        <v>500</v>
      </c>
      <c r="F237" s="192">
        <v>16</v>
      </c>
      <c r="G237" s="192">
        <f>F237*E237</f>
        <v>8000</v>
      </c>
      <c r="H237" s="192">
        <v>14</v>
      </c>
      <c r="I237" s="192">
        <f>H237*E237</f>
        <v>7000</v>
      </c>
      <c r="J237" s="193">
        <f>F237-H237</f>
        <v>2</v>
      </c>
      <c r="K237" s="197">
        <f>Table1[[#This Row],[Total Sales]]-Table1[[#This Row],[Total Cost]]</f>
        <v>1000</v>
      </c>
      <c r="L237">
        <v>14</v>
      </c>
      <c r="M237" t="s">
        <v>25</v>
      </c>
      <c r="N237" t="s">
        <v>17</v>
      </c>
      <c r="P237"/>
      <c r="Q237"/>
      <c r="R237"/>
      <c r="S237"/>
      <c r="T237"/>
    </row>
    <row r="238" spans="2:20" s="191" customFormat="1" hidden="1" x14ac:dyDescent="0.3">
      <c r="B238" s="189">
        <v>42028.871388888889</v>
      </c>
      <c r="C238">
        <v>16</v>
      </c>
      <c r="D238" t="s">
        <v>12</v>
      </c>
      <c r="E238">
        <v>500</v>
      </c>
      <c r="F238" s="192">
        <v>16</v>
      </c>
      <c r="G238" s="192">
        <f>F238*E238</f>
        <v>8000</v>
      </c>
      <c r="H238" s="192">
        <v>14</v>
      </c>
      <c r="I238" s="192">
        <f>H238*E238</f>
        <v>7000</v>
      </c>
      <c r="J238" s="193">
        <f>F238-H238</f>
        <v>2</v>
      </c>
      <c r="K238" s="197">
        <f>Table1[[#This Row],[Total Sales]]-Table1[[#This Row],[Total Cost]]</f>
        <v>1000</v>
      </c>
      <c r="L238">
        <v>23</v>
      </c>
      <c r="M238" t="s">
        <v>21</v>
      </c>
      <c r="N238" t="s">
        <v>17</v>
      </c>
      <c r="P238"/>
      <c r="Q238"/>
      <c r="R238"/>
      <c r="S238"/>
      <c r="T238"/>
    </row>
    <row r="239" spans="2:20" s="191" customFormat="1" hidden="1" x14ac:dyDescent="0.3">
      <c r="B239" s="189">
        <v>42022.294907407406</v>
      </c>
      <c r="C239">
        <v>16</v>
      </c>
      <c r="D239" t="s">
        <v>12</v>
      </c>
      <c r="E239">
        <v>500</v>
      </c>
      <c r="F239" s="192">
        <v>16</v>
      </c>
      <c r="G239" s="192">
        <f>F239*E239</f>
        <v>8000</v>
      </c>
      <c r="H239" s="192">
        <v>14</v>
      </c>
      <c r="I239" s="192">
        <f>H239*E239</f>
        <v>7000</v>
      </c>
      <c r="J239" s="193">
        <f>F239-H239</f>
        <v>2</v>
      </c>
      <c r="K239" s="197">
        <f>Table1[[#This Row],[Total Sales]]-Table1[[#This Row],[Total Cost]]</f>
        <v>1000</v>
      </c>
      <c r="L239">
        <v>14</v>
      </c>
      <c r="M239" t="s">
        <v>25</v>
      </c>
      <c r="N239" t="s">
        <v>14</v>
      </c>
      <c r="P239"/>
      <c r="Q239"/>
      <c r="R239"/>
      <c r="S239"/>
      <c r="T239"/>
    </row>
    <row r="240" spans="2:20" s="191" customFormat="1" hidden="1" x14ac:dyDescent="0.3">
      <c r="B240" s="189">
        <v>42250.141215277778</v>
      </c>
      <c r="C240">
        <v>31</v>
      </c>
      <c r="D240" t="s">
        <v>35</v>
      </c>
      <c r="E240">
        <v>200</v>
      </c>
      <c r="F240" s="192">
        <v>17</v>
      </c>
      <c r="G240" s="192">
        <f>F240*E240</f>
        <v>3400</v>
      </c>
      <c r="H240" s="192">
        <v>12</v>
      </c>
      <c r="I240" s="192">
        <f>H240*E240</f>
        <v>2400</v>
      </c>
      <c r="J240" s="193">
        <f>F240-H240</f>
        <v>5</v>
      </c>
      <c r="K240" s="197">
        <f>Table1[[#This Row],[Total Sales]]-Table1[[#This Row],[Total Cost]]</f>
        <v>1000</v>
      </c>
      <c r="L240">
        <v>23</v>
      </c>
      <c r="M240" t="s">
        <v>21</v>
      </c>
      <c r="N240" t="s">
        <v>14</v>
      </c>
      <c r="P240"/>
      <c r="Q240"/>
      <c r="R240"/>
      <c r="S240"/>
      <c r="T240"/>
    </row>
    <row r="241" spans="2:20" s="191" customFormat="1" hidden="1" x14ac:dyDescent="0.3">
      <c r="B241" s="189">
        <v>42055.048634259256</v>
      </c>
      <c r="C241">
        <v>31</v>
      </c>
      <c r="D241" t="s">
        <v>35</v>
      </c>
      <c r="E241">
        <v>200</v>
      </c>
      <c r="F241" s="192">
        <v>17</v>
      </c>
      <c r="G241" s="192">
        <f>F241*E241</f>
        <v>3400</v>
      </c>
      <c r="H241" s="192">
        <v>12</v>
      </c>
      <c r="I241" s="192">
        <f>H241*E241</f>
        <v>2400</v>
      </c>
      <c r="J241" s="193">
        <f>F241-H241</f>
        <v>5</v>
      </c>
      <c r="K241" s="197">
        <f>Table1[[#This Row],[Total Sales]]-Table1[[#This Row],[Total Cost]]</f>
        <v>1000</v>
      </c>
      <c r="L241">
        <v>14</v>
      </c>
      <c r="M241" t="s">
        <v>25</v>
      </c>
      <c r="N241" t="s">
        <v>14</v>
      </c>
      <c r="P241"/>
      <c r="Q241"/>
      <c r="R241"/>
      <c r="S241"/>
      <c r="T241"/>
    </row>
    <row r="242" spans="2:20" s="191" customFormat="1" hidden="1" x14ac:dyDescent="0.3">
      <c r="B242" s="189">
        <v>42381.432835648149</v>
      </c>
      <c r="C242">
        <v>2</v>
      </c>
      <c r="D242" t="s">
        <v>33</v>
      </c>
      <c r="E242">
        <v>500</v>
      </c>
      <c r="F242" s="192">
        <v>8</v>
      </c>
      <c r="G242" s="192">
        <f>F242*E242</f>
        <v>4000</v>
      </c>
      <c r="H242" s="192">
        <v>6</v>
      </c>
      <c r="I242" s="192">
        <f>H242*E242</f>
        <v>3000</v>
      </c>
      <c r="J242" s="193">
        <f>F242-H242</f>
        <v>2</v>
      </c>
      <c r="K242" s="197">
        <f>Table1[[#This Row],[Total Sales]]-Table1[[#This Row],[Total Cost]]</f>
        <v>1000</v>
      </c>
      <c r="L242">
        <v>686</v>
      </c>
      <c r="M242" t="s">
        <v>31</v>
      </c>
      <c r="N242" t="s">
        <v>17</v>
      </c>
      <c r="P242"/>
      <c r="Q242"/>
      <c r="R242"/>
      <c r="S242"/>
      <c r="T242"/>
    </row>
    <row r="243" spans="2:20" s="191" customFormat="1" hidden="1" x14ac:dyDescent="0.3">
      <c r="B243" s="189">
        <v>42370.515370370369</v>
      </c>
      <c r="C243">
        <v>2</v>
      </c>
      <c r="D243" t="s">
        <v>33</v>
      </c>
      <c r="E243">
        <v>500</v>
      </c>
      <c r="F243" s="192">
        <v>8</v>
      </c>
      <c r="G243" s="192">
        <f>F243*E243</f>
        <v>4000</v>
      </c>
      <c r="H243" s="192">
        <v>6</v>
      </c>
      <c r="I243" s="192">
        <f>H243*E243</f>
        <v>3000</v>
      </c>
      <c r="J243" s="193">
        <f>F243-H243</f>
        <v>2</v>
      </c>
      <c r="K243" s="197">
        <f>Table1[[#This Row],[Total Sales]]-Table1[[#This Row],[Total Cost]]</f>
        <v>1000</v>
      </c>
      <c r="L243">
        <v>686</v>
      </c>
      <c r="M243" t="s">
        <v>31</v>
      </c>
      <c r="N243" t="s">
        <v>17</v>
      </c>
      <c r="P243"/>
      <c r="Q243"/>
      <c r="R243"/>
      <c r="S243"/>
      <c r="T243"/>
    </row>
    <row r="244" spans="2:20" s="191" customFormat="1" hidden="1" x14ac:dyDescent="0.3">
      <c r="B244" s="189">
        <v>42035.700949074075</v>
      </c>
      <c r="C244">
        <v>16</v>
      </c>
      <c r="D244" t="s">
        <v>12</v>
      </c>
      <c r="E244">
        <v>510</v>
      </c>
      <c r="F244" s="192">
        <v>16</v>
      </c>
      <c r="G244" s="192">
        <f>F244*E244</f>
        <v>8160</v>
      </c>
      <c r="H244" s="192">
        <v>14</v>
      </c>
      <c r="I244" s="192">
        <f>H244*E244</f>
        <v>7140</v>
      </c>
      <c r="J244" s="193">
        <f>F244-H244</f>
        <v>2</v>
      </c>
      <c r="K244" s="197">
        <f>Table1[[#This Row],[Total Sales]]-Table1[[#This Row],[Total Cost]]</f>
        <v>1020</v>
      </c>
      <c r="L244">
        <v>23</v>
      </c>
      <c r="M244" t="s">
        <v>21</v>
      </c>
      <c r="N244" t="s">
        <v>17</v>
      </c>
      <c r="P244"/>
      <c r="Q244"/>
      <c r="R244"/>
      <c r="S244"/>
      <c r="T244"/>
    </row>
    <row r="245" spans="2:20" s="191" customFormat="1" hidden="1" x14ac:dyDescent="0.3">
      <c r="B245" s="189">
        <v>42344.888344907406</v>
      </c>
      <c r="C245">
        <v>16</v>
      </c>
      <c r="D245" t="s">
        <v>12</v>
      </c>
      <c r="E245">
        <v>510</v>
      </c>
      <c r="F245" s="192">
        <v>16</v>
      </c>
      <c r="G245" s="192">
        <f>F245*E245</f>
        <v>8160</v>
      </c>
      <c r="H245" s="192">
        <v>14</v>
      </c>
      <c r="I245" s="192">
        <f>H245*E245</f>
        <v>7140</v>
      </c>
      <c r="J245" s="193">
        <f>F245-H245</f>
        <v>2</v>
      </c>
      <c r="K245" s="197">
        <f>Table1[[#This Row],[Total Sales]]-Table1[[#This Row],[Total Cost]]</f>
        <v>1020</v>
      </c>
      <c r="L245">
        <v>23</v>
      </c>
      <c r="M245" t="s">
        <v>21</v>
      </c>
      <c r="N245" t="s">
        <v>14</v>
      </c>
      <c r="P245"/>
      <c r="Q245"/>
      <c r="R245"/>
      <c r="S245"/>
      <c r="T245"/>
    </row>
    <row r="246" spans="2:20" s="191" customFormat="1" hidden="1" x14ac:dyDescent="0.3">
      <c r="B246" s="189">
        <v>42011.614479166667</v>
      </c>
      <c r="C246">
        <v>16</v>
      </c>
      <c r="D246" t="s">
        <v>12</v>
      </c>
      <c r="E246">
        <v>520</v>
      </c>
      <c r="F246" s="192">
        <v>16</v>
      </c>
      <c r="G246" s="192">
        <f>F246*E246</f>
        <v>8320</v>
      </c>
      <c r="H246" s="192">
        <v>14</v>
      </c>
      <c r="I246" s="192">
        <f>H246*E246</f>
        <v>7280</v>
      </c>
      <c r="J246" s="193">
        <f>F246-H246</f>
        <v>2</v>
      </c>
      <c r="K246" s="197">
        <f>Table1[[#This Row],[Total Sales]]-Table1[[#This Row],[Total Cost]]</f>
        <v>1040</v>
      </c>
      <c r="L246">
        <v>7</v>
      </c>
      <c r="M246" t="s">
        <v>24</v>
      </c>
      <c r="N246" t="s">
        <v>14</v>
      </c>
      <c r="P246"/>
      <c r="Q246"/>
      <c r="R246"/>
      <c r="S246"/>
      <c r="T246"/>
    </row>
    <row r="247" spans="2:20" s="191" customFormat="1" hidden="1" x14ac:dyDescent="0.3">
      <c r="B247" s="189">
        <v>42067.005798611113</v>
      </c>
      <c r="C247">
        <v>16</v>
      </c>
      <c r="D247" t="s">
        <v>12</v>
      </c>
      <c r="E247">
        <v>522</v>
      </c>
      <c r="F247" s="192">
        <v>16</v>
      </c>
      <c r="G247" s="192">
        <f>F247*E247</f>
        <v>8352</v>
      </c>
      <c r="H247" s="192">
        <v>14</v>
      </c>
      <c r="I247" s="192">
        <f>H247*E247</f>
        <v>7308</v>
      </c>
      <c r="J247" s="193">
        <f>F247-H247</f>
        <v>2</v>
      </c>
      <c r="K247" s="197">
        <f>Table1[[#This Row],[Total Sales]]-Table1[[#This Row],[Total Cost]]</f>
        <v>1044</v>
      </c>
      <c r="L247">
        <v>557</v>
      </c>
      <c r="M247" t="s">
        <v>27</v>
      </c>
      <c r="N247" t="s">
        <v>17</v>
      </c>
      <c r="P247"/>
      <c r="Q247"/>
      <c r="R247"/>
      <c r="S247"/>
      <c r="T247"/>
    </row>
    <row r="248" spans="2:20" s="191" customFormat="1" hidden="1" x14ac:dyDescent="0.3">
      <c r="B248" s="189">
        <v>42094.005601851852</v>
      </c>
      <c r="C248">
        <v>31</v>
      </c>
      <c r="D248" t="s">
        <v>35</v>
      </c>
      <c r="E248">
        <v>210</v>
      </c>
      <c r="F248" s="192">
        <v>17</v>
      </c>
      <c r="G248" s="192">
        <f>F248*E248</f>
        <v>3570</v>
      </c>
      <c r="H248" s="192">
        <v>12</v>
      </c>
      <c r="I248" s="192">
        <f>H248*E248</f>
        <v>2520</v>
      </c>
      <c r="J248" s="193">
        <f>F248-H248</f>
        <v>5</v>
      </c>
      <c r="K248" s="197">
        <f>Table1[[#This Row],[Total Sales]]-Table1[[#This Row],[Total Cost]]</f>
        <v>1050</v>
      </c>
      <c r="L248">
        <v>23</v>
      </c>
      <c r="M248" t="s">
        <v>21</v>
      </c>
      <c r="N248" t="s">
        <v>17</v>
      </c>
      <c r="P248"/>
      <c r="Q248"/>
      <c r="R248"/>
      <c r="S248"/>
      <c r="T248"/>
    </row>
    <row r="249" spans="2:20" s="191" customFormat="1" hidden="1" x14ac:dyDescent="0.3">
      <c r="B249" s="189">
        <v>42163.128136574072</v>
      </c>
      <c r="C249">
        <v>16</v>
      </c>
      <c r="D249" t="s">
        <v>12</v>
      </c>
      <c r="E249">
        <v>530</v>
      </c>
      <c r="F249" s="192">
        <v>16</v>
      </c>
      <c r="G249" s="192">
        <f>F249*E249</f>
        <v>8480</v>
      </c>
      <c r="H249" s="192">
        <v>14</v>
      </c>
      <c r="I249" s="192">
        <f>H249*E249</f>
        <v>7420</v>
      </c>
      <c r="J249" s="193">
        <f>F249-H249</f>
        <v>2</v>
      </c>
      <c r="K249" s="197">
        <f>Table1[[#This Row],[Total Sales]]-Table1[[#This Row],[Total Cost]]</f>
        <v>1060</v>
      </c>
      <c r="L249">
        <v>95</v>
      </c>
      <c r="M249" t="s">
        <v>23</v>
      </c>
      <c r="N249" t="s">
        <v>17</v>
      </c>
      <c r="P249"/>
      <c r="Q249"/>
      <c r="R249"/>
      <c r="S249"/>
      <c r="T249"/>
    </row>
    <row r="250" spans="2:20" s="191" customFormat="1" hidden="1" x14ac:dyDescent="0.3">
      <c r="B250" s="189">
        <v>42118.044374999998</v>
      </c>
      <c r="C250">
        <v>16</v>
      </c>
      <c r="D250" t="s">
        <v>12</v>
      </c>
      <c r="E250">
        <v>540</v>
      </c>
      <c r="F250" s="192">
        <v>16</v>
      </c>
      <c r="G250" s="192">
        <f>F250*E250</f>
        <v>8640</v>
      </c>
      <c r="H250" s="192">
        <v>14</v>
      </c>
      <c r="I250" s="192">
        <f>H250*E250</f>
        <v>7560</v>
      </c>
      <c r="J250" s="193">
        <f>F250-H250</f>
        <v>2</v>
      </c>
      <c r="K250" s="197">
        <f>Table1[[#This Row],[Total Sales]]-Table1[[#This Row],[Total Cost]]</f>
        <v>1080</v>
      </c>
      <c r="L250">
        <v>233</v>
      </c>
      <c r="M250" t="s">
        <v>13</v>
      </c>
      <c r="N250" t="s">
        <v>17</v>
      </c>
      <c r="P250"/>
      <c r="Q250"/>
      <c r="R250"/>
      <c r="S250"/>
      <c r="T250"/>
    </row>
    <row r="251" spans="2:20" s="191" customFormat="1" hidden="1" x14ac:dyDescent="0.3">
      <c r="B251" s="189">
        <v>42239.801527777781</v>
      </c>
      <c r="C251">
        <v>4</v>
      </c>
      <c r="D251" t="s">
        <v>15</v>
      </c>
      <c r="E251">
        <v>360</v>
      </c>
      <c r="F251" s="192">
        <v>9</v>
      </c>
      <c r="G251" s="192">
        <f>F251*E251</f>
        <v>3240</v>
      </c>
      <c r="H251" s="192">
        <v>6</v>
      </c>
      <c r="I251" s="192">
        <f>H251*E251</f>
        <v>2160</v>
      </c>
      <c r="J251" s="193">
        <f>F251-H251</f>
        <v>3</v>
      </c>
      <c r="K251" s="197">
        <f>Table1[[#This Row],[Total Sales]]-Table1[[#This Row],[Total Cost]]</f>
        <v>1080</v>
      </c>
      <c r="L251">
        <v>23</v>
      </c>
      <c r="M251" t="s">
        <v>21</v>
      </c>
      <c r="N251" t="s">
        <v>17</v>
      </c>
      <c r="P251"/>
      <c r="Q251"/>
      <c r="R251"/>
      <c r="S251"/>
      <c r="T251"/>
    </row>
    <row r="252" spans="2:20" s="191" customFormat="1" hidden="1" x14ac:dyDescent="0.3">
      <c r="B252" s="189">
        <v>42097.501319444447</v>
      </c>
      <c r="C252">
        <v>4</v>
      </c>
      <c r="D252" t="s">
        <v>15</v>
      </c>
      <c r="E252">
        <v>360</v>
      </c>
      <c r="F252" s="192">
        <v>9</v>
      </c>
      <c r="G252" s="192">
        <f>F252*E252</f>
        <v>3240</v>
      </c>
      <c r="H252" s="192">
        <v>6</v>
      </c>
      <c r="I252" s="192">
        <f>H252*E252</f>
        <v>2160</v>
      </c>
      <c r="J252" s="193">
        <f>F252-H252</f>
        <v>3</v>
      </c>
      <c r="K252" s="197">
        <f>Table1[[#This Row],[Total Sales]]-Table1[[#This Row],[Total Cost]]</f>
        <v>1080</v>
      </c>
      <c r="L252">
        <v>315</v>
      </c>
      <c r="M252" t="s">
        <v>40</v>
      </c>
      <c r="N252" t="s">
        <v>17</v>
      </c>
      <c r="P252"/>
      <c r="Q252"/>
      <c r="R252"/>
      <c r="S252"/>
      <c r="T252"/>
    </row>
    <row r="253" spans="2:20" s="191" customFormat="1" hidden="1" x14ac:dyDescent="0.3">
      <c r="B253" s="189">
        <v>42113.779907407406</v>
      </c>
      <c r="C253">
        <v>100</v>
      </c>
      <c r="D253" t="s">
        <v>28</v>
      </c>
      <c r="E253">
        <v>270</v>
      </c>
      <c r="F253" s="192">
        <v>8</v>
      </c>
      <c r="G253" s="192">
        <f>F253*E253</f>
        <v>2160</v>
      </c>
      <c r="H253" s="192">
        <v>4</v>
      </c>
      <c r="I253" s="192">
        <f>H253*E253</f>
        <v>1080</v>
      </c>
      <c r="J253" s="193">
        <f>F253-H253</f>
        <v>4</v>
      </c>
      <c r="K253" s="197">
        <f>Table1[[#This Row],[Total Sales]]-Table1[[#This Row],[Total Cost]]</f>
        <v>1080</v>
      </c>
      <c r="L253">
        <v>7</v>
      </c>
      <c r="M253" t="s">
        <v>24</v>
      </c>
      <c r="N253" t="s">
        <v>17</v>
      </c>
      <c r="P253"/>
      <c r="Q253"/>
      <c r="R253"/>
      <c r="S253"/>
      <c r="T253"/>
    </row>
    <row r="254" spans="2:20" s="191" customFormat="1" hidden="1" x14ac:dyDescent="0.3">
      <c r="B254" s="189">
        <v>42011.305960648147</v>
      </c>
      <c r="C254">
        <v>2</v>
      </c>
      <c r="D254" t="s">
        <v>33</v>
      </c>
      <c r="E254">
        <v>550</v>
      </c>
      <c r="F254" s="192">
        <v>8</v>
      </c>
      <c r="G254" s="192">
        <f>F254*E254</f>
        <v>4400</v>
      </c>
      <c r="H254" s="192">
        <v>6</v>
      </c>
      <c r="I254" s="192">
        <f>H254*E254</f>
        <v>3300</v>
      </c>
      <c r="J254" s="193">
        <f>F254-H254</f>
        <v>2</v>
      </c>
      <c r="K254" s="197">
        <f>Table1[[#This Row],[Total Sales]]-Table1[[#This Row],[Total Cost]]</f>
        <v>1100</v>
      </c>
      <c r="L254">
        <v>572</v>
      </c>
      <c r="M254" t="s">
        <v>16</v>
      </c>
      <c r="N254" t="s">
        <v>17</v>
      </c>
      <c r="P254"/>
      <c r="Q254"/>
      <c r="R254"/>
      <c r="S254"/>
      <c r="T254"/>
    </row>
    <row r="255" spans="2:20" s="191" customFormat="1" hidden="1" x14ac:dyDescent="0.3">
      <c r="B255" s="189">
        <v>42040.887291666666</v>
      </c>
      <c r="C255">
        <v>4</v>
      </c>
      <c r="D255" t="s">
        <v>15</v>
      </c>
      <c r="E255">
        <v>369</v>
      </c>
      <c r="F255" s="192">
        <v>9</v>
      </c>
      <c r="G255" s="192">
        <f>F255*E255</f>
        <v>3321</v>
      </c>
      <c r="H255" s="192">
        <v>6</v>
      </c>
      <c r="I255" s="192">
        <f>H255*E255</f>
        <v>2214</v>
      </c>
      <c r="J255" s="193">
        <f>F255-H255</f>
        <v>3</v>
      </c>
      <c r="K255" s="197">
        <f>Table1[[#This Row],[Total Sales]]-Table1[[#This Row],[Total Cost]]</f>
        <v>1107</v>
      </c>
      <c r="L255">
        <v>686</v>
      </c>
      <c r="M255" t="s">
        <v>31</v>
      </c>
      <c r="N255" t="s">
        <v>14</v>
      </c>
      <c r="P255"/>
      <c r="Q255"/>
      <c r="R255"/>
      <c r="S255"/>
      <c r="T255"/>
    </row>
    <row r="256" spans="2:20" s="191" customFormat="1" hidden="1" x14ac:dyDescent="0.3">
      <c r="B256" s="189">
        <v>42289.009131944447</v>
      </c>
      <c r="C256">
        <v>4</v>
      </c>
      <c r="D256" t="s">
        <v>15</v>
      </c>
      <c r="E256">
        <v>370</v>
      </c>
      <c r="F256" s="192">
        <v>9</v>
      </c>
      <c r="G256" s="192">
        <f>F256*E256</f>
        <v>3330</v>
      </c>
      <c r="H256" s="192">
        <v>6</v>
      </c>
      <c r="I256" s="192">
        <f>H256*E256</f>
        <v>2220</v>
      </c>
      <c r="J256" s="193">
        <f>F256-H256</f>
        <v>3</v>
      </c>
      <c r="K256" s="197">
        <f>Table1[[#This Row],[Total Sales]]-Table1[[#This Row],[Total Cost]]</f>
        <v>1110</v>
      </c>
      <c r="L256">
        <v>846</v>
      </c>
      <c r="M256" t="s">
        <v>30</v>
      </c>
      <c r="N256" t="s">
        <v>17</v>
      </c>
      <c r="P256"/>
      <c r="Q256"/>
      <c r="R256"/>
      <c r="S256"/>
      <c r="T256"/>
    </row>
    <row r="257" spans="2:20" s="191" customFormat="1" hidden="1" x14ac:dyDescent="0.3">
      <c r="B257" s="189">
        <v>42240.921493055554</v>
      </c>
      <c r="C257">
        <v>16</v>
      </c>
      <c r="D257" t="s">
        <v>12</v>
      </c>
      <c r="E257">
        <v>560</v>
      </c>
      <c r="F257" s="192">
        <v>16</v>
      </c>
      <c r="G257" s="192">
        <f>F257*E257</f>
        <v>8960</v>
      </c>
      <c r="H257" s="192">
        <v>14</v>
      </c>
      <c r="I257" s="192">
        <f>H257*E257</f>
        <v>7840</v>
      </c>
      <c r="J257" s="193">
        <f>F257-H257</f>
        <v>2</v>
      </c>
      <c r="K257" s="197">
        <f>Table1[[#This Row],[Total Sales]]-Table1[[#This Row],[Total Cost]]</f>
        <v>1120</v>
      </c>
      <c r="L257">
        <v>233</v>
      </c>
      <c r="M257" t="s">
        <v>13</v>
      </c>
      <c r="N257" t="s">
        <v>14</v>
      </c>
      <c r="P257"/>
      <c r="Q257"/>
      <c r="R257"/>
      <c r="S257"/>
      <c r="T257"/>
    </row>
    <row r="258" spans="2:20" s="191" customFormat="1" hidden="1" x14ac:dyDescent="0.3">
      <c r="B258" s="189">
        <v>42136.382488425923</v>
      </c>
      <c r="C258">
        <v>100</v>
      </c>
      <c r="D258" t="s">
        <v>28</v>
      </c>
      <c r="E258">
        <v>280</v>
      </c>
      <c r="F258" s="192">
        <v>8</v>
      </c>
      <c r="G258" s="192">
        <f>F258*E258</f>
        <v>2240</v>
      </c>
      <c r="H258" s="192">
        <v>4</v>
      </c>
      <c r="I258" s="192">
        <f>H258*E258</f>
        <v>1120</v>
      </c>
      <c r="J258" s="193">
        <f>F258-H258</f>
        <v>4</v>
      </c>
      <c r="K258" s="197">
        <f>Table1[[#This Row],[Total Sales]]-Table1[[#This Row],[Total Cost]]</f>
        <v>1120</v>
      </c>
      <c r="L258">
        <v>846</v>
      </c>
      <c r="M258" t="s">
        <v>30</v>
      </c>
      <c r="N258" t="s">
        <v>17</v>
      </c>
      <c r="P258"/>
      <c r="Q258"/>
      <c r="R258"/>
      <c r="S258"/>
      <c r="T258"/>
    </row>
    <row r="259" spans="2:20" s="191" customFormat="1" hidden="1" x14ac:dyDescent="0.3">
      <c r="B259" s="189">
        <v>42116.328657407408</v>
      </c>
      <c r="C259">
        <v>22</v>
      </c>
      <c r="D259" t="s">
        <v>34</v>
      </c>
      <c r="E259">
        <v>140</v>
      </c>
      <c r="F259" s="192">
        <v>24</v>
      </c>
      <c r="G259" s="192">
        <f>F259*E259</f>
        <v>3360</v>
      </c>
      <c r="H259" s="192">
        <v>16</v>
      </c>
      <c r="I259" s="192">
        <f>H259*E259</f>
        <v>2240</v>
      </c>
      <c r="J259" s="193">
        <f>F259-H259</f>
        <v>8</v>
      </c>
      <c r="K259" s="197">
        <f>Table1[[#This Row],[Total Sales]]-Table1[[#This Row],[Total Cost]]</f>
        <v>1120</v>
      </c>
      <c r="L259">
        <v>7</v>
      </c>
      <c r="M259" t="s">
        <v>24</v>
      </c>
      <c r="N259" t="s">
        <v>17</v>
      </c>
      <c r="P259"/>
      <c r="Q259"/>
      <c r="R259"/>
      <c r="S259"/>
      <c r="T259"/>
    </row>
    <row r="260" spans="2:20" s="191" customFormat="1" hidden="1" x14ac:dyDescent="0.3">
      <c r="B260" s="189">
        <v>42342.014837962961</v>
      </c>
      <c r="C260">
        <v>4</v>
      </c>
      <c r="D260" t="s">
        <v>15</v>
      </c>
      <c r="E260">
        <v>380</v>
      </c>
      <c r="F260" s="192">
        <v>9</v>
      </c>
      <c r="G260" s="192">
        <f>F260*E260</f>
        <v>3420</v>
      </c>
      <c r="H260" s="192">
        <v>6</v>
      </c>
      <c r="I260" s="192">
        <f>H260*E260</f>
        <v>2280</v>
      </c>
      <c r="J260" s="193">
        <f>F260-H260</f>
        <v>3</v>
      </c>
      <c r="K260" s="197">
        <f>Table1[[#This Row],[Total Sales]]-Table1[[#This Row],[Total Cost]]</f>
        <v>1140</v>
      </c>
      <c r="L260">
        <v>846</v>
      </c>
      <c r="M260" t="s">
        <v>30</v>
      </c>
      <c r="N260" t="s">
        <v>17</v>
      </c>
      <c r="P260"/>
      <c r="Q260"/>
      <c r="R260"/>
      <c r="S260"/>
      <c r="T260"/>
    </row>
    <row r="261" spans="2:20" s="191" customFormat="1" hidden="1" x14ac:dyDescent="0.3">
      <c r="B261" s="189">
        <v>42093.408900462964</v>
      </c>
      <c r="C261">
        <v>4</v>
      </c>
      <c r="D261" t="s">
        <v>15</v>
      </c>
      <c r="E261">
        <v>380</v>
      </c>
      <c r="F261" s="192">
        <v>9</v>
      </c>
      <c r="G261" s="192">
        <f>F261*E261</f>
        <v>3420</v>
      </c>
      <c r="H261" s="192">
        <v>6</v>
      </c>
      <c r="I261" s="192">
        <f>H261*E261</f>
        <v>2280</v>
      </c>
      <c r="J261" s="193">
        <f>F261-H261</f>
        <v>3</v>
      </c>
      <c r="K261" s="197">
        <f>Table1[[#This Row],[Total Sales]]-Table1[[#This Row],[Total Cost]]</f>
        <v>1140</v>
      </c>
      <c r="L261">
        <v>686</v>
      </c>
      <c r="M261" t="s">
        <v>31</v>
      </c>
      <c r="N261" t="s">
        <v>14</v>
      </c>
      <c r="P261"/>
      <c r="Q261"/>
      <c r="R261"/>
      <c r="S261"/>
      <c r="T261"/>
    </row>
    <row r="262" spans="2:20" s="191" customFormat="1" hidden="1" x14ac:dyDescent="0.3">
      <c r="B262" s="189">
        <v>42200.9216087963</v>
      </c>
      <c r="C262">
        <v>2</v>
      </c>
      <c r="D262" t="s">
        <v>33</v>
      </c>
      <c r="E262">
        <v>570</v>
      </c>
      <c r="F262" s="192">
        <v>8</v>
      </c>
      <c r="G262" s="192">
        <f>F262*E262</f>
        <v>4560</v>
      </c>
      <c r="H262" s="192">
        <v>6</v>
      </c>
      <c r="I262" s="192">
        <f>H262*E262</f>
        <v>3420</v>
      </c>
      <c r="J262" s="193">
        <f>F262-H262</f>
        <v>2</v>
      </c>
      <c r="K262" s="197">
        <f>Table1[[#This Row],[Total Sales]]-Table1[[#This Row],[Total Cost]]</f>
        <v>1140</v>
      </c>
      <c r="L262">
        <v>95</v>
      </c>
      <c r="M262" t="s">
        <v>23</v>
      </c>
      <c r="N262" t="s">
        <v>17</v>
      </c>
      <c r="P262"/>
      <c r="Q262"/>
      <c r="R262"/>
      <c r="S262"/>
      <c r="T262"/>
    </row>
    <row r="263" spans="2:20" s="191" customFormat="1" hidden="1" x14ac:dyDescent="0.3">
      <c r="B263" s="189">
        <v>42028.871388888889</v>
      </c>
      <c r="C263">
        <v>16</v>
      </c>
      <c r="D263" t="s">
        <v>12</v>
      </c>
      <c r="E263">
        <v>580</v>
      </c>
      <c r="F263" s="192">
        <v>16</v>
      </c>
      <c r="G263" s="192">
        <f>F263*E263</f>
        <v>9280</v>
      </c>
      <c r="H263" s="192">
        <v>14</v>
      </c>
      <c r="I263" s="192">
        <f>H263*E263</f>
        <v>8120</v>
      </c>
      <c r="J263" s="193">
        <f>F263-H263</f>
        <v>2</v>
      </c>
      <c r="K263" s="197">
        <f>Table1[[#This Row],[Total Sales]]-Table1[[#This Row],[Total Cost]]</f>
        <v>1160</v>
      </c>
      <c r="L263">
        <v>23</v>
      </c>
      <c r="M263" t="s">
        <v>21</v>
      </c>
      <c r="N263" t="s">
        <v>17</v>
      </c>
      <c r="P263"/>
      <c r="Q263"/>
      <c r="R263"/>
      <c r="S263"/>
      <c r="T263"/>
    </row>
    <row r="264" spans="2:20" s="191" customFormat="1" hidden="1" x14ac:dyDescent="0.3">
      <c r="B264" s="189">
        <v>42014.019085648149</v>
      </c>
      <c r="C264">
        <v>16</v>
      </c>
      <c r="D264" t="s">
        <v>12</v>
      </c>
      <c r="E264">
        <v>580</v>
      </c>
      <c r="F264" s="192">
        <v>16</v>
      </c>
      <c r="G264" s="192">
        <f>F264*E264</f>
        <v>9280</v>
      </c>
      <c r="H264" s="192">
        <v>14</v>
      </c>
      <c r="I264" s="192">
        <f>H264*E264</f>
        <v>8120</v>
      </c>
      <c r="J264" s="193">
        <f>F264-H264</f>
        <v>2</v>
      </c>
      <c r="K264" s="197">
        <f>Table1[[#This Row],[Total Sales]]-Table1[[#This Row],[Total Cost]]</f>
        <v>1160</v>
      </c>
      <c r="L264">
        <v>557</v>
      </c>
      <c r="M264" t="s">
        <v>27</v>
      </c>
      <c r="N264" t="s">
        <v>17</v>
      </c>
      <c r="P264"/>
      <c r="Q264"/>
      <c r="R264"/>
      <c r="S264"/>
      <c r="T264"/>
    </row>
    <row r="265" spans="2:20" s="191" customFormat="1" hidden="1" x14ac:dyDescent="0.3">
      <c r="B265" s="189">
        <v>42221.912164351852</v>
      </c>
      <c r="C265">
        <v>4</v>
      </c>
      <c r="D265" t="s">
        <v>15</v>
      </c>
      <c r="E265">
        <v>390</v>
      </c>
      <c r="F265" s="192">
        <v>9</v>
      </c>
      <c r="G265" s="192">
        <f>F265*E265</f>
        <v>3510</v>
      </c>
      <c r="H265" s="192">
        <v>6</v>
      </c>
      <c r="I265" s="192">
        <f>H265*E265</f>
        <v>2340</v>
      </c>
      <c r="J265" s="193">
        <f>F265-H265</f>
        <v>3</v>
      </c>
      <c r="K265" s="197">
        <f>Table1[[#This Row],[Total Sales]]-Table1[[#This Row],[Total Cost]]</f>
        <v>1170</v>
      </c>
      <c r="L265">
        <v>7</v>
      </c>
      <c r="M265" t="s">
        <v>24</v>
      </c>
      <c r="N265" t="s">
        <v>17</v>
      </c>
      <c r="P265"/>
      <c r="Q265"/>
      <c r="R265"/>
      <c r="S265"/>
      <c r="T265"/>
    </row>
    <row r="266" spans="2:20" s="191" customFormat="1" hidden="1" x14ac:dyDescent="0.3">
      <c r="B266" s="189">
        <v>42308.14162037037</v>
      </c>
      <c r="C266">
        <v>4</v>
      </c>
      <c r="D266" t="s">
        <v>15</v>
      </c>
      <c r="E266">
        <v>390</v>
      </c>
      <c r="F266" s="192">
        <v>9</v>
      </c>
      <c r="G266" s="192">
        <f>F266*E266</f>
        <v>3510</v>
      </c>
      <c r="H266" s="192">
        <v>6</v>
      </c>
      <c r="I266" s="192">
        <f>H266*E266</f>
        <v>2340</v>
      </c>
      <c r="J266" s="193">
        <f>F266-H266</f>
        <v>3</v>
      </c>
      <c r="K266" s="197">
        <f>Table1[[#This Row],[Total Sales]]-Table1[[#This Row],[Total Cost]]</f>
        <v>1170</v>
      </c>
      <c r="L266">
        <v>7</v>
      </c>
      <c r="M266" t="s">
        <v>24</v>
      </c>
      <c r="N266" t="s">
        <v>14</v>
      </c>
      <c r="P266"/>
      <c r="Q266"/>
      <c r="R266"/>
      <c r="S266"/>
      <c r="T266"/>
    </row>
    <row r="267" spans="2:20" s="191" customFormat="1" hidden="1" x14ac:dyDescent="0.3">
      <c r="B267" s="189">
        <v>42140.694363425922</v>
      </c>
      <c r="C267">
        <v>16</v>
      </c>
      <c r="D267" t="s">
        <v>12</v>
      </c>
      <c r="E267">
        <v>600</v>
      </c>
      <c r="F267" s="192">
        <v>16</v>
      </c>
      <c r="G267" s="192">
        <f>F267*E267</f>
        <v>9600</v>
      </c>
      <c r="H267" s="192">
        <v>14</v>
      </c>
      <c r="I267" s="192">
        <f>H267*E267</f>
        <v>8400</v>
      </c>
      <c r="J267" s="193">
        <f>F267-H267</f>
        <v>2</v>
      </c>
      <c r="K267" s="197">
        <f>Table1[[#This Row],[Total Sales]]-Table1[[#This Row],[Total Cost]]</f>
        <v>1200</v>
      </c>
      <c r="L267">
        <v>95</v>
      </c>
      <c r="M267" t="s">
        <v>23</v>
      </c>
      <c r="N267" t="s">
        <v>17</v>
      </c>
      <c r="P267"/>
      <c r="Q267"/>
      <c r="R267"/>
      <c r="S267"/>
      <c r="T267"/>
    </row>
    <row r="268" spans="2:20" s="191" customFormat="1" hidden="1" x14ac:dyDescent="0.3">
      <c r="B268" s="189">
        <v>42078.35738425926</v>
      </c>
      <c r="C268">
        <v>16</v>
      </c>
      <c r="D268" t="s">
        <v>12</v>
      </c>
      <c r="E268">
        <v>600</v>
      </c>
      <c r="F268" s="192">
        <v>16</v>
      </c>
      <c r="G268" s="192">
        <f>F268*E268</f>
        <v>9600</v>
      </c>
      <c r="H268" s="192">
        <v>14</v>
      </c>
      <c r="I268" s="192">
        <f>H268*E268</f>
        <v>8400</v>
      </c>
      <c r="J268" s="193">
        <f>F268-H268</f>
        <v>2</v>
      </c>
      <c r="K268" s="197">
        <f>Table1[[#This Row],[Total Sales]]-Table1[[#This Row],[Total Cost]]</f>
        <v>1200</v>
      </c>
      <c r="L268">
        <v>7</v>
      </c>
      <c r="M268" t="s">
        <v>24</v>
      </c>
      <c r="N268" t="s">
        <v>14</v>
      </c>
      <c r="P268"/>
      <c r="Q268"/>
      <c r="R268"/>
      <c r="S268"/>
      <c r="T268"/>
    </row>
    <row r="269" spans="2:20" s="191" customFormat="1" hidden="1" x14ac:dyDescent="0.3">
      <c r="B269" s="189">
        <v>42247.673425925925</v>
      </c>
      <c r="C269">
        <v>4</v>
      </c>
      <c r="D269" t="s">
        <v>15</v>
      </c>
      <c r="E269">
        <v>400</v>
      </c>
      <c r="F269" s="192">
        <v>9</v>
      </c>
      <c r="G269" s="192">
        <f>F269*E269</f>
        <v>3600</v>
      </c>
      <c r="H269" s="192">
        <v>6</v>
      </c>
      <c r="I269" s="192">
        <f>H269*E269</f>
        <v>2400</v>
      </c>
      <c r="J269" s="193">
        <f>F269-H269</f>
        <v>3</v>
      </c>
      <c r="K269" s="197">
        <f>Table1[[#This Row],[Total Sales]]-Table1[[#This Row],[Total Cost]]</f>
        <v>1200</v>
      </c>
      <c r="L269">
        <v>7</v>
      </c>
      <c r="M269" t="s">
        <v>24</v>
      </c>
      <c r="N269" t="s">
        <v>17</v>
      </c>
      <c r="P269"/>
      <c r="Q269"/>
      <c r="R269"/>
      <c r="S269"/>
      <c r="T269"/>
    </row>
    <row r="270" spans="2:20" s="191" customFormat="1" hidden="1" x14ac:dyDescent="0.3">
      <c r="B270" s="189">
        <v>42354.703067129631</v>
      </c>
      <c r="C270">
        <v>4</v>
      </c>
      <c r="D270" t="s">
        <v>15</v>
      </c>
      <c r="E270">
        <v>400</v>
      </c>
      <c r="F270" s="192">
        <v>9</v>
      </c>
      <c r="G270" s="192">
        <f>F270*E270</f>
        <v>3600</v>
      </c>
      <c r="H270" s="192">
        <v>6</v>
      </c>
      <c r="I270" s="192">
        <f>H270*E270</f>
        <v>2400</v>
      </c>
      <c r="J270" s="193">
        <f>F270-H270</f>
        <v>3</v>
      </c>
      <c r="K270" s="197">
        <f>Table1[[#This Row],[Total Sales]]-Table1[[#This Row],[Total Cost]]</f>
        <v>1200</v>
      </c>
      <c r="L270">
        <v>450</v>
      </c>
      <c r="M270" t="s">
        <v>18</v>
      </c>
      <c r="N270" t="s">
        <v>19</v>
      </c>
      <c r="P270"/>
      <c r="Q270"/>
      <c r="R270"/>
      <c r="S270"/>
      <c r="T270"/>
    </row>
    <row r="271" spans="2:20" s="191" customFormat="1" hidden="1" x14ac:dyDescent="0.3">
      <c r="B271" s="189">
        <v>42353.797326388885</v>
      </c>
      <c r="C271">
        <v>4</v>
      </c>
      <c r="D271" t="s">
        <v>15</v>
      </c>
      <c r="E271">
        <v>400</v>
      </c>
      <c r="F271" s="192">
        <v>9</v>
      </c>
      <c r="G271" s="192">
        <f>F271*E271</f>
        <v>3600</v>
      </c>
      <c r="H271" s="192">
        <v>6</v>
      </c>
      <c r="I271" s="192">
        <f>H271*E271</f>
        <v>2400</v>
      </c>
      <c r="J271" s="193">
        <f>F271-H271</f>
        <v>3</v>
      </c>
      <c r="K271" s="197">
        <f>Table1[[#This Row],[Total Sales]]-Table1[[#This Row],[Total Cost]]</f>
        <v>1200</v>
      </c>
      <c r="L271">
        <v>450</v>
      </c>
      <c r="M271" t="s">
        <v>18</v>
      </c>
      <c r="N271" t="s">
        <v>19</v>
      </c>
      <c r="P271"/>
      <c r="Q271"/>
      <c r="R271"/>
      <c r="S271"/>
      <c r="T271"/>
    </row>
    <row r="272" spans="2:20" s="191" customFormat="1" hidden="1" x14ac:dyDescent="0.3">
      <c r="B272" s="189">
        <v>42172.612962962965</v>
      </c>
      <c r="C272">
        <v>4</v>
      </c>
      <c r="D272" t="s">
        <v>15</v>
      </c>
      <c r="E272">
        <v>400</v>
      </c>
      <c r="F272" s="192">
        <v>9</v>
      </c>
      <c r="G272" s="192">
        <f>F272*E272</f>
        <v>3600</v>
      </c>
      <c r="H272" s="192">
        <v>6</v>
      </c>
      <c r="I272" s="192">
        <f>H272*E272</f>
        <v>2400</v>
      </c>
      <c r="J272" s="193">
        <f>F272-H272</f>
        <v>3</v>
      </c>
      <c r="K272" s="197">
        <f>Table1[[#This Row],[Total Sales]]-Table1[[#This Row],[Total Cost]]</f>
        <v>1200</v>
      </c>
      <c r="L272">
        <v>450</v>
      </c>
      <c r="M272" t="s">
        <v>18</v>
      </c>
      <c r="N272" t="s">
        <v>19</v>
      </c>
      <c r="P272"/>
      <c r="Q272"/>
      <c r="R272"/>
      <c r="S272"/>
      <c r="T272"/>
    </row>
    <row r="273" spans="2:20" s="191" customFormat="1" hidden="1" x14ac:dyDescent="0.3">
      <c r="B273" s="189">
        <v>42110.01053240741</v>
      </c>
      <c r="C273">
        <v>4</v>
      </c>
      <c r="D273" t="s">
        <v>15</v>
      </c>
      <c r="E273">
        <v>400</v>
      </c>
      <c r="F273" s="192">
        <v>9</v>
      </c>
      <c r="G273" s="192">
        <f>F273*E273</f>
        <v>3600</v>
      </c>
      <c r="H273" s="192">
        <v>6</v>
      </c>
      <c r="I273" s="192">
        <f>H273*E273</f>
        <v>2400</v>
      </c>
      <c r="J273" s="193">
        <f>F273-H273</f>
        <v>3</v>
      </c>
      <c r="K273" s="197">
        <f>Table1[[#This Row],[Total Sales]]-Table1[[#This Row],[Total Cost]]</f>
        <v>1200</v>
      </c>
      <c r="L273">
        <v>450</v>
      </c>
      <c r="M273" t="s">
        <v>18</v>
      </c>
      <c r="N273" t="s">
        <v>19</v>
      </c>
      <c r="P273"/>
      <c r="Q273"/>
      <c r="R273"/>
      <c r="S273"/>
      <c r="T273"/>
    </row>
    <row r="274" spans="2:20" s="191" customFormat="1" hidden="1" x14ac:dyDescent="0.3">
      <c r="B274" s="189">
        <v>42390.515370370369</v>
      </c>
      <c r="C274">
        <v>4</v>
      </c>
      <c r="D274" t="s">
        <v>15</v>
      </c>
      <c r="E274">
        <v>400</v>
      </c>
      <c r="F274" s="192">
        <v>9</v>
      </c>
      <c r="G274" s="192">
        <f>F274*E274</f>
        <v>3600</v>
      </c>
      <c r="H274" s="192">
        <v>6</v>
      </c>
      <c r="I274" s="192">
        <f>H274*E274</f>
        <v>2400</v>
      </c>
      <c r="J274" s="193">
        <f>F274-H274</f>
        <v>3</v>
      </c>
      <c r="K274" s="197">
        <f>Table1[[#This Row],[Total Sales]]-Table1[[#This Row],[Total Cost]]</f>
        <v>1200</v>
      </c>
      <c r="L274">
        <v>14</v>
      </c>
      <c r="M274" t="s">
        <v>25</v>
      </c>
      <c r="N274" t="s">
        <v>17</v>
      </c>
      <c r="P274"/>
      <c r="Q274"/>
      <c r="R274"/>
      <c r="S274"/>
      <c r="T274"/>
    </row>
    <row r="275" spans="2:20" s="191" customFormat="1" hidden="1" x14ac:dyDescent="0.3">
      <c r="B275" s="189">
        <v>42381.432835648149</v>
      </c>
      <c r="C275">
        <v>4</v>
      </c>
      <c r="D275" t="s">
        <v>15</v>
      </c>
      <c r="E275">
        <v>400</v>
      </c>
      <c r="F275" s="192">
        <v>9</v>
      </c>
      <c r="G275" s="192">
        <f>F275*E275</f>
        <v>3600</v>
      </c>
      <c r="H275" s="192">
        <v>6</v>
      </c>
      <c r="I275" s="192">
        <f>H275*E275</f>
        <v>2400</v>
      </c>
      <c r="J275" s="193">
        <f>F275-H275</f>
        <v>3</v>
      </c>
      <c r="K275" s="197">
        <f>Table1[[#This Row],[Total Sales]]-Table1[[#This Row],[Total Cost]]</f>
        <v>1200</v>
      </c>
      <c r="L275">
        <v>14</v>
      </c>
      <c r="M275" t="s">
        <v>25</v>
      </c>
      <c r="N275" t="s">
        <v>17</v>
      </c>
      <c r="P275"/>
      <c r="Q275"/>
      <c r="R275"/>
      <c r="S275"/>
      <c r="T275"/>
    </row>
    <row r="276" spans="2:20" s="191" customFormat="1" hidden="1" x14ac:dyDescent="0.3">
      <c r="B276" s="189">
        <v>42371.432835648149</v>
      </c>
      <c r="C276">
        <v>4</v>
      </c>
      <c r="D276" t="s">
        <v>15</v>
      </c>
      <c r="E276">
        <v>400</v>
      </c>
      <c r="F276" s="192">
        <v>9</v>
      </c>
      <c r="G276" s="192">
        <f>F276*E276</f>
        <v>3600</v>
      </c>
      <c r="H276" s="192">
        <v>6</v>
      </c>
      <c r="I276" s="192">
        <f>H276*E276</f>
        <v>2400</v>
      </c>
      <c r="J276" s="193">
        <f>F276-H276</f>
        <v>3</v>
      </c>
      <c r="K276" s="197">
        <f>Table1[[#This Row],[Total Sales]]-Table1[[#This Row],[Total Cost]]</f>
        <v>1200</v>
      </c>
      <c r="L276">
        <v>14</v>
      </c>
      <c r="M276" t="s">
        <v>25</v>
      </c>
      <c r="N276" t="s">
        <v>17</v>
      </c>
      <c r="P276"/>
      <c r="Q276"/>
      <c r="R276"/>
      <c r="S276"/>
      <c r="T276"/>
    </row>
    <row r="277" spans="2:20" s="191" customFormat="1" hidden="1" x14ac:dyDescent="0.3">
      <c r="B277" s="189">
        <v>42356.622372685182</v>
      </c>
      <c r="C277">
        <v>4</v>
      </c>
      <c r="D277" t="s">
        <v>15</v>
      </c>
      <c r="E277">
        <v>400</v>
      </c>
      <c r="F277" s="192">
        <v>9</v>
      </c>
      <c r="G277" s="192">
        <f>F277*E277</f>
        <v>3600</v>
      </c>
      <c r="H277" s="192">
        <v>6</v>
      </c>
      <c r="I277" s="192">
        <f>H277*E277</f>
        <v>2400</v>
      </c>
      <c r="J277" s="193">
        <f>F277-H277</f>
        <v>3</v>
      </c>
      <c r="K277" s="197">
        <f>Table1[[#This Row],[Total Sales]]-Table1[[#This Row],[Total Cost]]</f>
        <v>1200</v>
      </c>
      <c r="L277">
        <v>14</v>
      </c>
      <c r="M277" t="s">
        <v>25</v>
      </c>
      <c r="N277" t="s">
        <v>17</v>
      </c>
      <c r="P277"/>
      <c r="Q277"/>
      <c r="R277"/>
      <c r="S277"/>
      <c r="T277"/>
    </row>
    <row r="278" spans="2:20" s="191" customFormat="1" hidden="1" x14ac:dyDescent="0.3">
      <c r="B278" s="189">
        <v>42351.933437500003</v>
      </c>
      <c r="C278">
        <v>4</v>
      </c>
      <c r="D278" t="s">
        <v>15</v>
      </c>
      <c r="E278">
        <v>400</v>
      </c>
      <c r="F278" s="192">
        <v>9</v>
      </c>
      <c r="G278" s="192">
        <f>F278*E278</f>
        <v>3600</v>
      </c>
      <c r="H278" s="192">
        <v>6</v>
      </c>
      <c r="I278" s="192">
        <f>H278*E278</f>
        <v>2400</v>
      </c>
      <c r="J278" s="193">
        <f>F278-H278</f>
        <v>3</v>
      </c>
      <c r="K278" s="197">
        <f>Table1[[#This Row],[Total Sales]]-Table1[[#This Row],[Total Cost]]</f>
        <v>1200</v>
      </c>
      <c r="L278">
        <v>7</v>
      </c>
      <c r="M278" t="s">
        <v>24</v>
      </c>
      <c r="N278" t="s">
        <v>17</v>
      </c>
      <c r="P278"/>
      <c r="Q278"/>
      <c r="R278"/>
      <c r="S278"/>
      <c r="T278"/>
    </row>
    <row r="279" spans="2:20" s="191" customFormat="1" hidden="1" x14ac:dyDescent="0.3">
      <c r="B279" s="189">
        <v>42282.510555555556</v>
      </c>
      <c r="C279">
        <v>4</v>
      </c>
      <c r="D279" t="s">
        <v>15</v>
      </c>
      <c r="E279">
        <v>400</v>
      </c>
      <c r="F279" s="192">
        <v>9</v>
      </c>
      <c r="G279" s="192">
        <f>F279*E279</f>
        <v>3600</v>
      </c>
      <c r="H279" s="192">
        <v>6</v>
      </c>
      <c r="I279" s="192">
        <f>H279*E279</f>
        <v>2400</v>
      </c>
      <c r="J279" s="193">
        <f>F279-H279</f>
        <v>3</v>
      </c>
      <c r="K279" s="197">
        <f>Table1[[#This Row],[Total Sales]]-Table1[[#This Row],[Total Cost]]</f>
        <v>1200</v>
      </c>
      <c r="L279">
        <v>7</v>
      </c>
      <c r="M279" t="s">
        <v>24</v>
      </c>
      <c r="N279" t="s">
        <v>17</v>
      </c>
      <c r="P279"/>
      <c r="Q279"/>
      <c r="R279"/>
      <c r="S279"/>
      <c r="T279"/>
    </row>
    <row r="280" spans="2:20" s="191" customFormat="1" hidden="1" x14ac:dyDescent="0.3">
      <c r="B280" s="189">
        <v>42250.928807870368</v>
      </c>
      <c r="C280">
        <v>4</v>
      </c>
      <c r="D280" t="s">
        <v>15</v>
      </c>
      <c r="E280">
        <v>400</v>
      </c>
      <c r="F280" s="192">
        <v>9</v>
      </c>
      <c r="G280" s="192">
        <f>F280*E280</f>
        <v>3600</v>
      </c>
      <c r="H280" s="192">
        <v>6</v>
      </c>
      <c r="I280" s="192">
        <f>H280*E280</f>
        <v>2400</v>
      </c>
      <c r="J280" s="193">
        <f>F280-H280</f>
        <v>3</v>
      </c>
      <c r="K280" s="197">
        <f>Table1[[#This Row],[Total Sales]]-Table1[[#This Row],[Total Cost]]</f>
        <v>1200</v>
      </c>
      <c r="L280">
        <v>14</v>
      </c>
      <c r="M280" t="s">
        <v>25</v>
      </c>
      <c r="N280" t="s">
        <v>17</v>
      </c>
      <c r="P280"/>
      <c r="Q280"/>
      <c r="R280"/>
      <c r="S280"/>
      <c r="T280"/>
    </row>
    <row r="281" spans="2:20" s="191" customFormat="1" hidden="1" x14ac:dyDescent="0.3">
      <c r="B281" s="189">
        <v>42209.226678240739</v>
      </c>
      <c r="C281">
        <v>4</v>
      </c>
      <c r="D281" t="s">
        <v>15</v>
      </c>
      <c r="E281">
        <v>400</v>
      </c>
      <c r="F281" s="192">
        <v>9</v>
      </c>
      <c r="G281" s="192">
        <f>F281*E281</f>
        <v>3600</v>
      </c>
      <c r="H281" s="192">
        <v>6</v>
      </c>
      <c r="I281" s="192">
        <f>H281*E281</f>
        <v>2400</v>
      </c>
      <c r="J281" s="193">
        <f>F281-H281</f>
        <v>3</v>
      </c>
      <c r="K281" s="197">
        <f>Table1[[#This Row],[Total Sales]]-Table1[[#This Row],[Total Cost]]</f>
        <v>1200</v>
      </c>
      <c r="L281">
        <v>7</v>
      </c>
      <c r="M281" t="s">
        <v>24</v>
      </c>
      <c r="N281" t="s">
        <v>17</v>
      </c>
      <c r="P281"/>
      <c r="Q281"/>
      <c r="R281"/>
      <c r="S281"/>
      <c r="T281"/>
    </row>
    <row r="282" spans="2:20" s="191" customFormat="1" hidden="1" x14ac:dyDescent="0.3">
      <c r="B282" s="189">
        <v>42183.123252314814</v>
      </c>
      <c r="C282">
        <v>4</v>
      </c>
      <c r="D282" t="s">
        <v>15</v>
      </c>
      <c r="E282">
        <v>400</v>
      </c>
      <c r="F282" s="192">
        <v>9</v>
      </c>
      <c r="G282" s="192">
        <f>F282*E282</f>
        <v>3600</v>
      </c>
      <c r="H282" s="192">
        <v>6</v>
      </c>
      <c r="I282" s="192">
        <f>H282*E282</f>
        <v>2400</v>
      </c>
      <c r="J282" s="193">
        <f>F282-H282</f>
        <v>3</v>
      </c>
      <c r="K282" s="197">
        <f>Table1[[#This Row],[Total Sales]]-Table1[[#This Row],[Total Cost]]</f>
        <v>1200</v>
      </c>
      <c r="L282">
        <v>14</v>
      </c>
      <c r="M282" t="s">
        <v>25</v>
      </c>
      <c r="N282" t="s">
        <v>17</v>
      </c>
      <c r="P282"/>
      <c r="Q282"/>
      <c r="R282"/>
      <c r="S282"/>
      <c r="T282"/>
    </row>
    <row r="283" spans="2:20" s="191" customFormat="1" hidden="1" x14ac:dyDescent="0.3">
      <c r="B283" s="189">
        <v>42130.817650462966</v>
      </c>
      <c r="C283">
        <v>4</v>
      </c>
      <c r="D283" t="s">
        <v>15</v>
      </c>
      <c r="E283">
        <v>400</v>
      </c>
      <c r="F283" s="192">
        <v>9</v>
      </c>
      <c r="G283" s="192">
        <f>F283*E283</f>
        <v>3600</v>
      </c>
      <c r="H283" s="192">
        <v>6</v>
      </c>
      <c r="I283" s="192">
        <f>H283*E283</f>
        <v>2400</v>
      </c>
      <c r="J283" s="193">
        <f>F283-H283</f>
        <v>3</v>
      </c>
      <c r="K283" s="197">
        <f>Table1[[#This Row],[Total Sales]]-Table1[[#This Row],[Total Cost]]</f>
        <v>1200</v>
      </c>
      <c r="L283">
        <v>14</v>
      </c>
      <c r="M283" t="s">
        <v>25</v>
      </c>
      <c r="N283" t="s">
        <v>17</v>
      </c>
      <c r="P283"/>
      <c r="Q283"/>
      <c r="R283"/>
      <c r="S283"/>
      <c r="T283"/>
    </row>
    <row r="284" spans="2:20" s="191" customFormat="1" hidden="1" x14ac:dyDescent="0.3">
      <c r="B284" s="189">
        <v>42121.533807870372</v>
      </c>
      <c r="C284">
        <v>4</v>
      </c>
      <c r="D284" t="s">
        <v>15</v>
      </c>
      <c r="E284">
        <v>400</v>
      </c>
      <c r="F284" s="192">
        <v>9</v>
      </c>
      <c r="G284" s="192">
        <f>F284*E284</f>
        <v>3600</v>
      </c>
      <c r="H284" s="192">
        <v>6</v>
      </c>
      <c r="I284" s="192">
        <f>H284*E284</f>
        <v>2400</v>
      </c>
      <c r="J284" s="193">
        <f>F284-H284</f>
        <v>3</v>
      </c>
      <c r="K284" s="197">
        <f>Table1[[#This Row],[Total Sales]]-Table1[[#This Row],[Total Cost]]</f>
        <v>1200</v>
      </c>
      <c r="L284">
        <v>14</v>
      </c>
      <c r="M284" t="s">
        <v>25</v>
      </c>
      <c r="N284" t="s">
        <v>17</v>
      </c>
      <c r="P284"/>
      <c r="Q284"/>
      <c r="R284"/>
      <c r="S284"/>
      <c r="T284"/>
    </row>
    <row r="285" spans="2:20" s="191" customFormat="1" hidden="1" x14ac:dyDescent="0.3">
      <c r="B285" s="189">
        <v>42104.009826388887</v>
      </c>
      <c r="C285">
        <v>4</v>
      </c>
      <c r="D285" t="s">
        <v>15</v>
      </c>
      <c r="E285">
        <v>400</v>
      </c>
      <c r="F285" s="192">
        <v>9</v>
      </c>
      <c r="G285" s="192">
        <f>F285*E285</f>
        <v>3600</v>
      </c>
      <c r="H285" s="192">
        <v>6</v>
      </c>
      <c r="I285" s="192">
        <f>H285*E285</f>
        <v>2400</v>
      </c>
      <c r="J285" s="193">
        <f>F285-H285</f>
        <v>3</v>
      </c>
      <c r="K285" s="197">
        <f>Table1[[#This Row],[Total Sales]]-Table1[[#This Row],[Total Cost]]</f>
        <v>1200</v>
      </c>
      <c r="L285">
        <v>7</v>
      </c>
      <c r="M285" t="s">
        <v>24</v>
      </c>
      <c r="N285" t="s">
        <v>17</v>
      </c>
      <c r="P285"/>
      <c r="Q285"/>
      <c r="R285"/>
      <c r="S285"/>
      <c r="T285"/>
    </row>
    <row r="286" spans="2:20" s="191" customFormat="1" hidden="1" x14ac:dyDescent="0.3">
      <c r="B286" s="189">
        <v>42040.941446759258</v>
      </c>
      <c r="C286">
        <v>4</v>
      </c>
      <c r="D286" t="s">
        <v>15</v>
      </c>
      <c r="E286">
        <v>400</v>
      </c>
      <c r="F286" s="192">
        <v>9</v>
      </c>
      <c r="G286" s="192">
        <f>F286*E286</f>
        <v>3600</v>
      </c>
      <c r="H286" s="192">
        <v>6</v>
      </c>
      <c r="I286" s="192">
        <f>H286*E286</f>
        <v>2400</v>
      </c>
      <c r="J286" s="193">
        <f>F286-H286</f>
        <v>3</v>
      </c>
      <c r="K286" s="197">
        <f>Table1[[#This Row],[Total Sales]]-Table1[[#This Row],[Total Cost]]</f>
        <v>1200</v>
      </c>
      <c r="L286">
        <v>7</v>
      </c>
      <c r="M286" t="s">
        <v>24</v>
      </c>
      <c r="N286" t="s">
        <v>17</v>
      </c>
      <c r="P286"/>
      <c r="Q286"/>
      <c r="R286"/>
      <c r="S286"/>
      <c r="T286"/>
    </row>
    <row r="287" spans="2:20" s="191" customFormat="1" hidden="1" x14ac:dyDescent="0.3">
      <c r="B287" s="189">
        <v>42040.941446759258</v>
      </c>
      <c r="C287">
        <v>4</v>
      </c>
      <c r="D287" t="s">
        <v>15</v>
      </c>
      <c r="E287">
        <v>400</v>
      </c>
      <c r="F287" s="192">
        <v>9</v>
      </c>
      <c r="G287" s="192">
        <f>F287*E287</f>
        <v>3600</v>
      </c>
      <c r="H287" s="192">
        <v>6</v>
      </c>
      <c r="I287" s="192">
        <f>H287*E287</f>
        <v>2400</v>
      </c>
      <c r="J287" s="193">
        <f>F287-H287</f>
        <v>3</v>
      </c>
      <c r="K287" s="197">
        <f>Table1[[#This Row],[Total Sales]]-Table1[[#This Row],[Total Cost]]</f>
        <v>1200</v>
      </c>
      <c r="L287">
        <v>7</v>
      </c>
      <c r="M287" t="s">
        <v>24</v>
      </c>
      <c r="N287" t="s">
        <v>17</v>
      </c>
      <c r="P287"/>
      <c r="Q287"/>
      <c r="R287"/>
      <c r="S287"/>
      <c r="T287"/>
    </row>
    <row r="288" spans="2:20" s="191" customFormat="1" hidden="1" x14ac:dyDescent="0.3">
      <c r="B288" s="189">
        <v>42368.1721875</v>
      </c>
      <c r="C288">
        <v>4</v>
      </c>
      <c r="D288" t="s">
        <v>15</v>
      </c>
      <c r="E288">
        <v>400</v>
      </c>
      <c r="F288" s="192">
        <v>9</v>
      </c>
      <c r="G288" s="192">
        <f>F288*E288</f>
        <v>3600</v>
      </c>
      <c r="H288" s="192">
        <v>6</v>
      </c>
      <c r="I288" s="192">
        <f>H288*E288</f>
        <v>2400</v>
      </c>
      <c r="J288" s="193">
        <f>F288-H288</f>
        <v>3</v>
      </c>
      <c r="K288" s="197">
        <f>Table1[[#This Row],[Total Sales]]-Table1[[#This Row],[Total Cost]]</f>
        <v>1200</v>
      </c>
      <c r="L288">
        <v>7</v>
      </c>
      <c r="M288" t="s">
        <v>24</v>
      </c>
      <c r="N288" t="s">
        <v>14</v>
      </c>
      <c r="P288"/>
      <c r="Q288"/>
      <c r="R288"/>
      <c r="S288"/>
      <c r="T288"/>
    </row>
    <row r="289" spans="2:20" s="191" customFormat="1" hidden="1" x14ac:dyDescent="0.3">
      <c r="B289" s="189">
        <v>42274.922175925924</v>
      </c>
      <c r="C289">
        <v>4</v>
      </c>
      <c r="D289" t="s">
        <v>15</v>
      </c>
      <c r="E289">
        <v>400</v>
      </c>
      <c r="F289" s="192">
        <v>9</v>
      </c>
      <c r="G289" s="192">
        <f>F289*E289</f>
        <v>3600</v>
      </c>
      <c r="H289" s="192">
        <v>6</v>
      </c>
      <c r="I289" s="192">
        <f>H289*E289</f>
        <v>2400</v>
      </c>
      <c r="J289" s="193">
        <f>F289-H289</f>
        <v>3</v>
      </c>
      <c r="K289" s="197">
        <f>Table1[[#This Row],[Total Sales]]-Table1[[#This Row],[Total Cost]]</f>
        <v>1200</v>
      </c>
      <c r="L289">
        <v>14</v>
      </c>
      <c r="M289" t="s">
        <v>25</v>
      </c>
      <c r="N289" t="s">
        <v>14</v>
      </c>
      <c r="P289"/>
      <c r="Q289"/>
      <c r="R289"/>
      <c r="S289"/>
      <c r="T289"/>
    </row>
    <row r="290" spans="2:20" s="191" customFormat="1" hidden="1" x14ac:dyDescent="0.3">
      <c r="B290" s="189">
        <v>42245.433865740742</v>
      </c>
      <c r="C290">
        <v>4</v>
      </c>
      <c r="D290" t="s">
        <v>15</v>
      </c>
      <c r="E290">
        <v>400</v>
      </c>
      <c r="F290" s="192">
        <v>9</v>
      </c>
      <c r="G290" s="192">
        <f>F290*E290</f>
        <v>3600</v>
      </c>
      <c r="H290" s="192">
        <v>6</v>
      </c>
      <c r="I290" s="192">
        <f>H290*E290</f>
        <v>2400</v>
      </c>
      <c r="J290" s="193">
        <f>F290-H290</f>
        <v>3</v>
      </c>
      <c r="K290" s="197">
        <f>Table1[[#This Row],[Total Sales]]-Table1[[#This Row],[Total Cost]]</f>
        <v>1200</v>
      </c>
      <c r="L290">
        <v>7</v>
      </c>
      <c r="M290" t="s">
        <v>24</v>
      </c>
      <c r="N290" t="s">
        <v>14</v>
      </c>
      <c r="P290"/>
      <c r="Q290"/>
      <c r="R290"/>
      <c r="S290"/>
      <c r="T290"/>
    </row>
    <row r="291" spans="2:20" s="191" customFormat="1" hidden="1" x14ac:dyDescent="0.3">
      <c r="B291" s="189">
        <v>42153.206145833334</v>
      </c>
      <c r="C291">
        <v>4</v>
      </c>
      <c r="D291" t="s">
        <v>15</v>
      </c>
      <c r="E291">
        <v>400</v>
      </c>
      <c r="F291" s="192">
        <v>9</v>
      </c>
      <c r="G291" s="192">
        <f>F291*E291</f>
        <v>3600</v>
      </c>
      <c r="H291" s="192">
        <v>6</v>
      </c>
      <c r="I291" s="192">
        <f>H291*E291</f>
        <v>2400</v>
      </c>
      <c r="J291" s="193">
        <f>F291-H291</f>
        <v>3</v>
      </c>
      <c r="K291" s="197">
        <f>Table1[[#This Row],[Total Sales]]-Table1[[#This Row],[Total Cost]]</f>
        <v>1200</v>
      </c>
      <c r="L291">
        <v>14</v>
      </c>
      <c r="M291" t="s">
        <v>25</v>
      </c>
      <c r="N291" t="s">
        <v>14</v>
      </c>
      <c r="P291"/>
      <c r="Q291"/>
      <c r="R291"/>
      <c r="S291"/>
      <c r="T291"/>
    </row>
    <row r="292" spans="2:20" s="191" customFormat="1" hidden="1" x14ac:dyDescent="0.3">
      <c r="B292" s="189">
        <v>42120.856238425928</v>
      </c>
      <c r="C292">
        <v>4</v>
      </c>
      <c r="D292" t="s">
        <v>15</v>
      </c>
      <c r="E292">
        <v>400</v>
      </c>
      <c r="F292" s="192">
        <v>9</v>
      </c>
      <c r="G292" s="192">
        <f>F292*E292</f>
        <v>3600</v>
      </c>
      <c r="H292" s="192">
        <v>6</v>
      </c>
      <c r="I292" s="192">
        <f>H292*E292</f>
        <v>2400</v>
      </c>
      <c r="J292" s="193">
        <f>F292-H292</f>
        <v>3</v>
      </c>
      <c r="K292" s="197">
        <f>Table1[[#This Row],[Total Sales]]-Table1[[#This Row],[Total Cost]]</f>
        <v>1200</v>
      </c>
      <c r="L292">
        <v>7</v>
      </c>
      <c r="M292" t="s">
        <v>24</v>
      </c>
      <c r="N292" t="s">
        <v>14</v>
      </c>
      <c r="P292"/>
      <c r="Q292"/>
      <c r="R292"/>
      <c r="S292"/>
      <c r="T292"/>
    </row>
    <row r="293" spans="2:20" s="191" customFormat="1" hidden="1" x14ac:dyDescent="0.3">
      <c r="B293" s="189">
        <v>42054.392106481479</v>
      </c>
      <c r="C293">
        <v>4</v>
      </c>
      <c r="D293" t="s">
        <v>15</v>
      </c>
      <c r="E293">
        <v>400</v>
      </c>
      <c r="F293" s="192">
        <v>9</v>
      </c>
      <c r="G293" s="192">
        <f>F293*E293</f>
        <v>3600</v>
      </c>
      <c r="H293" s="192">
        <v>6</v>
      </c>
      <c r="I293" s="192">
        <f>H293*E293</f>
        <v>2400</v>
      </c>
      <c r="J293" s="193">
        <f>F293-H293</f>
        <v>3</v>
      </c>
      <c r="K293" s="197">
        <f>Table1[[#This Row],[Total Sales]]-Table1[[#This Row],[Total Cost]]</f>
        <v>1200</v>
      </c>
      <c r="L293">
        <v>14</v>
      </c>
      <c r="M293" t="s">
        <v>25</v>
      </c>
      <c r="N293" t="s">
        <v>14</v>
      </c>
      <c r="P293"/>
      <c r="Q293"/>
      <c r="R293"/>
      <c r="S293"/>
      <c r="T293"/>
    </row>
    <row r="294" spans="2:20" s="191" customFormat="1" hidden="1" x14ac:dyDescent="0.3">
      <c r="B294" s="189">
        <v>42033.385231481479</v>
      </c>
      <c r="C294">
        <v>4</v>
      </c>
      <c r="D294" t="s">
        <v>15</v>
      </c>
      <c r="E294">
        <v>400</v>
      </c>
      <c r="F294" s="192">
        <v>9</v>
      </c>
      <c r="G294" s="192">
        <f>F294*E294</f>
        <v>3600</v>
      </c>
      <c r="H294" s="192">
        <v>6</v>
      </c>
      <c r="I294" s="192">
        <f>H294*E294</f>
        <v>2400</v>
      </c>
      <c r="J294" s="193">
        <f>F294-H294</f>
        <v>3</v>
      </c>
      <c r="K294" s="197">
        <f>Table1[[#This Row],[Total Sales]]-Table1[[#This Row],[Total Cost]]</f>
        <v>1200</v>
      </c>
      <c r="L294">
        <v>7</v>
      </c>
      <c r="M294" t="s">
        <v>24</v>
      </c>
      <c r="N294" t="s">
        <v>14</v>
      </c>
      <c r="P294"/>
      <c r="Q294"/>
      <c r="R294"/>
      <c r="S294"/>
      <c r="T294"/>
    </row>
    <row r="295" spans="2:20" s="191" customFormat="1" hidden="1" x14ac:dyDescent="0.3">
      <c r="B295" s="189">
        <v>42107.31790509259</v>
      </c>
      <c r="C295">
        <v>22</v>
      </c>
      <c r="D295" t="s">
        <v>34</v>
      </c>
      <c r="E295">
        <v>150</v>
      </c>
      <c r="F295" s="192">
        <v>24</v>
      </c>
      <c r="G295" s="192">
        <f>F295*E295</f>
        <v>3600</v>
      </c>
      <c r="H295" s="192">
        <v>16</v>
      </c>
      <c r="I295" s="192">
        <f>H295*E295</f>
        <v>2400</v>
      </c>
      <c r="J295" s="193">
        <f>F295-H295</f>
        <v>8</v>
      </c>
      <c r="K295" s="197">
        <f>Table1[[#This Row],[Total Sales]]-Table1[[#This Row],[Total Cost]]</f>
        <v>1200</v>
      </c>
      <c r="L295">
        <v>23</v>
      </c>
      <c r="M295" t="s">
        <v>21</v>
      </c>
      <c r="N295" t="s">
        <v>17</v>
      </c>
      <c r="P295"/>
      <c r="Q295"/>
      <c r="R295"/>
      <c r="S295"/>
      <c r="T295"/>
    </row>
    <row r="296" spans="2:20" s="191" customFormat="1" hidden="1" x14ac:dyDescent="0.3">
      <c r="B296" s="189">
        <v>42054.930011574077</v>
      </c>
      <c r="C296">
        <v>19</v>
      </c>
      <c r="D296" t="s">
        <v>122</v>
      </c>
      <c r="E296">
        <v>100</v>
      </c>
      <c r="F296" s="192">
        <v>37</v>
      </c>
      <c r="G296" s="192">
        <f>F296*E296</f>
        <v>3700</v>
      </c>
      <c r="H296" s="192">
        <v>25</v>
      </c>
      <c r="I296" s="192">
        <f>H296*E296</f>
        <v>2500</v>
      </c>
      <c r="J296" s="193">
        <f>F296-H296</f>
        <v>12</v>
      </c>
      <c r="K296" s="197">
        <f>Table1[[#This Row],[Total Sales]]-Table1[[#This Row],[Total Cost]]</f>
        <v>1200</v>
      </c>
      <c r="L296">
        <v>14</v>
      </c>
      <c r="M296" t="s">
        <v>25</v>
      </c>
      <c r="N296" t="s">
        <v>14</v>
      </c>
      <c r="P296"/>
      <c r="Q296"/>
      <c r="R296"/>
      <c r="S296"/>
      <c r="T296"/>
    </row>
    <row r="297" spans="2:20" s="191" customFormat="1" hidden="1" x14ac:dyDescent="0.3">
      <c r="B297" s="189">
        <v>42277.751168981478</v>
      </c>
      <c r="C297">
        <v>31</v>
      </c>
      <c r="D297" t="s">
        <v>35</v>
      </c>
      <c r="E297">
        <v>250</v>
      </c>
      <c r="F297" s="192">
        <v>17</v>
      </c>
      <c r="G297" s="192">
        <f>F297*E297</f>
        <v>4250</v>
      </c>
      <c r="H297" s="192">
        <v>12</v>
      </c>
      <c r="I297" s="192">
        <f>H297*E297</f>
        <v>3000</v>
      </c>
      <c r="J297" s="193">
        <f>F297-H297</f>
        <v>5</v>
      </c>
      <c r="K297" s="197">
        <f>Table1[[#This Row],[Total Sales]]-Table1[[#This Row],[Total Cost]]</f>
        <v>1250</v>
      </c>
      <c r="L297">
        <v>572</v>
      </c>
      <c r="M297" t="s">
        <v>16</v>
      </c>
      <c r="N297" t="s">
        <v>17</v>
      </c>
      <c r="P297"/>
      <c r="Q297"/>
      <c r="R297"/>
      <c r="S297"/>
      <c r="T297"/>
    </row>
    <row r="298" spans="2:20" s="191" customFormat="1" hidden="1" x14ac:dyDescent="0.3">
      <c r="B298" s="189">
        <v>42101.048437500001</v>
      </c>
      <c r="C298">
        <v>16</v>
      </c>
      <c r="D298" t="s">
        <v>12</v>
      </c>
      <c r="E298">
        <v>630</v>
      </c>
      <c r="F298" s="192">
        <v>16</v>
      </c>
      <c r="G298" s="192">
        <f>F298*E298</f>
        <v>10080</v>
      </c>
      <c r="H298" s="192">
        <v>14</v>
      </c>
      <c r="I298" s="192">
        <f>H298*E298</f>
        <v>8820</v>
      </c>
      <c r="J298" s="193">
        <f>F298-H298</f>
        <v>2</v>
      </c>
      <c r="K298" s="197">
        <f>Table1[[#This Row],[Total Sales]]-Table1[[#This Row],[Total Cost]]</f>
        <v>1260</v>
      </c>
      <c r="L298">
        <v>557</v>
      </c>
      <c r="M298" t="s">
        <v>27</v>
      </c>
      <c r="N298" t="s">
        <v>38</v>
      </c>
      <c r="P298"/>
      <c r="Q298"/>
      <c r="R298"/>
      <c r="S298"/>
      <c r="T298"/>
    </row>
    <row r="299" spans="2:20" s="191" customFormat="1" hidden="1" x14ac:dyDescent="0.3">
      <c r="B299" s="189">
        <v>42130.102824074071</v>
      </c>
      <c r="C299">
        <v>2</v>
      </c>
      <c r="D299" t="s">
        <v>33</v>
      </c>
      <c r="E299">
        <v>630</v>
      </c>
      <c r="F299" s="192">
        <v>8</v>
      </c>
      <c r="G299" s="192">
        <f>F299*E299</f>
        <v>5040</v>
      </c>
      <c r="H299" s="192">
        <v>6</v>
      </c>
      <c r="I299" s="192">
        <f>H299*E299</f>
        <v>3780</v>
      </c>
      <c r="J299" s="193">
        <f>F299-H299</f>
        <v>2</v>
      </c>
      <c r="K299" s="197">
        <f>Table1[[#This Row],[Total Sales]]-Table1[[#This Row],[Total Cost]]</f>
        <v>1260</v>
      </c>
      <c r="L299">
        <v>23</v>
      </c>
      <c r="M299" t="s">
        <v>21</v>
      </c>
      <c r="N299" t="s">
        <v>17</v>
      </c>
      <c r="P299"/>
      <c r="Q299"/>
      <c r="R299"/>
      <c r="S299"/>
      <c r="T299"/>
    </row>
    <row r="300" spans="2:20" s="191" customFormat="1" hidden="1" x14ac:dyDescent="0.3">
      <c r="B300" s="189">
        <v>42222.408449074072</v>
      </c>
      <c r="C300">
        <v>30</v>
      </c>
      <c r="D300" t="s">
        <v>26</v>
      </c>
      <c r="E300">
        <v>210</v>
      </c>
      <c r="F300" s="192">
        <v>12</v>
      </c>
      <c r="G300" s="192">
        <f>F300*E300</f>
        <v>2520</v>
      </c>
      <c r="H300" s="192">
        <v>6</v>
      </c>
      <c r="I300" s="192">
        <f>H300*E300</f>
        <v>1260</v>
      </c>
      <c r="J300" s="193">
        <f>F300-H300</f>
        <v>6</v>
      </c>
      <c r="K300" s="197">
        <f>Table1[[#This Row],[Total Sales]]-Table1[[#This Row],[Total Cost]]</f>
        <v>1260</v>
      </c>
      <c r="L300">
        <v>14</v>
      </c>
      <c r="M300" t="s">
        <v>25</v>
      </c>
      <c r="N300" t="s">
        <v>17</v>
      </c>
      <c r="P300"/>
      <c r="Q300"/>
      <c r="R300"/>
      <c r="S300"/>
      <c r="T300"/>
    </row>
    <row r="301" spans="2:20" s="191" customFormat="1" hidden="1" x14ac:dyDescent="0.3">
      <c r="B301" s="189">
        <v>42270.566712962966</v>
      </c>
      <c r="C301">
        <v>16</v>
      </c>
      <c r="D301" t="s">
        <v>12</v>
      </c>
      <c r="E301">
        <v>640</v>
      </c>
      <c r="F301" s="192">
        <v>16</v>
      </c>
      <c r="G301" s="192">
        <f>F301*E301</f>
        <v>10240</v>
      </c>
      <c r="H301" s="192">
        <v>14</v>
      </c>
      <c r="I301" s="192">
        <f>H301*E301</f>
        <v>8960</v>
      </c>
      <c r="J301" s="193">
        <f>F301-H301</f>
        <v>2</v>
      </c>
      <c r="K301" s="197">
        <f>Table1[[#This Row],[Total Sales]]-Table1[[#This Row],[Total Cost]]</f>
        <v>1280</v>
      </c>
      <c r="L301">
        <v>95</v>
      </c>
      <c r="M301" t="s">
        <v>23</v>
      </c>
      <c r="N301" t="s">
        <v>17</v>
      </c>
      <c r="P301"/>
      <c r="Q301"/>
      <c r="R301"/>
      <c r="S301"/>
      <c r="T301"/>
    </row>
    <row r="302" spans="2:20" s="191" customFormat="1" hidden="1" x14ac:dyDescent="0.3">
      <c r="B302" s="189">
        <v>42232.678055555552</v>
      </c>
      <c r="C302">
        <v>16</v>
      </c>
      <c r="D302" t="s">
        <v>12</v>
      </c>
      <c r="E302">
        <v>640</v>
      </c>
      <c r="F302" s="192">
        <v>16</v>
      </c>
      <c r="G302" s="192">
        <f>F302*E302</f>
        <v>10240</v>
      </c>
      <c r="H302" s="192">
        <v>14</v>
      </c>
      <c r="I302" s="192">
        <f>H302*E302</f>
        <v>8960</v>
      </c>
      <c r="J302" s="193">
        <f>F302-H302</f>
        <v>2</v>
      </c>
      <c r="K302" s="197">
        <f>Table1[[#This Row],[Total Sales]]-Table1[[#This Row],[Total Cost]]</f>
        <v>1280</v>
      </c>
      <c r="L302">
        <v>23</v>
      </c>
      <c r="M302" t="s">
        <v>21</v>
      </c>
      <c r="N302" t="s">
        <v>14</v>
      </c>
      <c r="P302"/>
      <c r="Q302"/>
      <c r="R302"/>
      <c r="S302"/>
      <c r="T302"/>
    </row>
    <row r="303" spans="2:20" s="191" customFormat="1" hidden="1" x14ac:dyDescent="0.3">
      <c r="B303" s="189">
        <v>42189.161307870374</v>
      </c>
      <c r="C303">
        <v>16</v>
      </c>
      <c r="D303" t="s">
        <v>12</v>
      </c>
      <c r="E303">
        <v>650</v>
      </c>
      <c r="F303" s="192">
        <v>16</v>
      </c>
      <c r="G303" s="192">
        <f>F303*E303</f>
        <v>10400</v>
      </c>
      <c r="H303" s="192">
        <v>14</v>
      </c>
      <c r="I303" s="192">
        <f>H303*E303</f>
        <v>9100</v>
      </c>
      <c r="J303" s="193">
        <f>F303-H303</f>
        <v>2</v>
      </c>
      <c r="K303" s="197">
        <f>Table1[[#This Row],[Total Sales]]-Table1[[#This Row],[Total Cost]]</f>
        <v>1300</v>
      </c>
      <c r="L303">
        <v>686</v>
      </c>
      <c r="M303" t="s">
        <v>31</v>
      </c>
      <c r="N303" t="s">
        <v>14</v>
      </c>
      <c r="P303"/>
      <c r="Q303"/>
      <c r="R303"/>
      <c r="S303"/>
      <c r="T303"/>
    </row>
    <row r="304" spans="2:20" s="191" customFormat="1" hidden="1" x14ac:dyDescent="0.3">
      <c r="B304" s="189">
        <v>42078.256319444445</v>
      </c>
      <c r="C304">
        <v>16</v>
      </c>
      <c r="D304" t="s">
        <v>12</v>
      </c>
      <c r="E304">
        <v>654</v>
      </c>
      <c r="F304" s="192">
        <v>16</v>
      </c>
      <c r="G304" s="192">
        <f>F304*E304</f>
        <v>10464</v>
      </c>
      <c r="H304" s="192">
        <v>14</v>
      </c>
      <c r="I304" s="192">
        <f>H304*E304</f>
        <v>9156</v>
      </c>
      <c r="J304" s="193">
        <f>F304-H304</f>
        <v>2</v>
      </c>
      <c r="K304" s="197">
        <f>Table1[[#This Row],[Total Sales]]-Table1[[#This Row],[Total Cost]]</f>
        <v>1308</v>
      </c>
      <c r="L304">
        <v>23</v>
      </c>
      <c r="M304" t="s">
        <v>21</v>
      </c>
      <c r="N304" t="s">
        <v>14</v>
      </c>
      <c r="P304"/>
      <c r="Q304"/>
      <c r="R304"/>
      <c r="S304"/>
      <c r="T304"/>
    </row>
    <row r="305" spans="2:20" s="191" customFormat="1" hidden="1" x14ac:dyDescent="0.3">
      <c r="B305" s="189">
        <v>42047.56150462963</v>
      </c>
      <c r="C305">
        <v>2</v>
      </c>
      <c r="D305" t="s">
        <v>33</v>
      </c>
      <c r="E305">
        <v>654</v>
      </c>
      <c r="F305" s="192">
        <v>8</v>
      </c>
      <c r="G305" s="192">
        <f>F305*E305</f>
        <v>5232</v>
      </c>
      <c r="H305" s="192">
        <v>6</v>
      </c>
      <c r="I305" s="192">
        <f>H305*E305</f>
        <v>3924</v>
      </c>
      <c r="J305" s="193">
        <f>F305-H305</f>
        <v>2</v>
      </c>
      <c r="K305" s="197">
        <f>Table1[[#This Row],[Total Sales]]-Table1[[#This Row],[Total Cost]]</f>
        <v>1308</v>
      </c>
      <c r="L305">
        <v>7</v>
      </c>
      <c r="M305" t="s">
        <v>24</v>
      </c>
      <c r="N305" t="s">
        <v>17</v>
      </c>
      <c r="P305"/>
      <c r="Q305"/>
      <c r="R305"/>
      <c r="S305"/>
      <c r="T305"/>
    </row>
    <row r="306" spans="2:20" s="191" customFormat="1" hidden="1" x14ac:dyDescent="0.3">
      <c r="B306" s="189">
        <v>42013.457418981481</v>
      </c>
      <c r="C306">
        <v>16</v>
      </c>
      <c r="D306" t="s">
        <v>12</v>
      </c>
      <c r="E306">
        <v>660</v>
      </c>
      <c r="F306" s="192">
        <v>16</v>
      </c>
      <c r="G306" s="192">
        <f>F306*E306</f>
        <v>10560</v>
      </c>
      <c r="H306" s="192">
        <v>14</v>
      </c>
      <c r="I306" s="192">
        <f>H306*E306</f>
        <v>9240</v>
      </c>
      <c r="J306" s="193">
        <f>F306-H306</f>
        <v>2</v>
      </c>
      <c r="K306" s="197">
        <f>Table1[[#This Row],[Total Sales]]-Table1[[#This Row],[Total Cost]]</f>
        <v>1320</v>
      </c>
      <c r="L306">
        <v>846</v>
      </c>
      <c r="M306" t="s">
        <v>30</v>
      </c>
      <c r="N306" t="s">
        <v>17</v>
      </c>
      <c r="P306"/>
      <c r="Q306"/>
      <c r="R306"/>
      <c r="S306"/>
      <c r="T306"/>
    </row>
    <row r="307" spans="2:20" s="191" customFormat="1" hidden="1" x14ac:dyDescent="0.3">
      <c r="B307" s="189">
        <v>42300.908935185187</v>
      </c>
      <c r="C307">
        <v>100</v>
      </c>
      <c r="D307" t="s">
        <v>28</v>
      </c>
      <c r="E307">
        <v>330</v>
      </c>
      <c r="F307" s="192">
        <v>8</v>
      </c>
      <c r="G307" s="192">
        <f>F307*E307</f>
        <v>2640</v>
      </c>
      <c r="H307" s="192">
        <v>4</v>
      </c>
      <c r="I307" s="192">
        <f>H307*E307</f>
        <v>1320</v>
      </c>
      <c r="J307" s="193">
        <f>F307-H307</f>
        <v>4</v>
      </c>
      <c r="K307" s="197">
        <f>Table1[[#This Row],[Total Sales]]-Table1[[#This Row],[Total Cost]]</f>
        <v>1320</v>
      </c>
      <c r="L307">
        <v>572</v>
      </c>
      <c r="M307" t="s">
        <v>16</v>
      </c>
      <c r="N307" t="s">
        <v>14</v>
      </c>
      <c r="P307"/>
      <c r="Q307"/>
      <c r="R307"/>
      <c r="S307"/>
      <c r="T307"/>
    </row>
    <row r="308" spans="2:20" s="191" customFormat="1" hidden="1" x14ac:dyDescent="0.3">
      <c r="B308" s="189">
        <v>42010.195324074077</v>
      </c>
      <c r="C308">
        <v>16</v>
      </c>
      <c r="D308" t="s">
        <v>12</v>
      </c>
      <c r="E308">
        <v>670</v>
      </c>
      <c r="F308" s="192">
        <v>16</v>
      </c>
      <c r="G308" s="192">
        <f>F308*E308</f>
        <v>10720</v>
      </c>
      <c r="H308" s="192">
        <v>14</v>
      </c>
      <c r="I308" s="192">
        <f>H308*E308</f>
        <v>9380</v>
      </c>
      <c r="J308" s="193">
        <f>F308-H308</f>
        <v>2</v>
      </c>
      <c r="K308" s="197">
        <f>Table1[[#This Row],[Total Sales]]-Table1[[#This Row],[Total Cost]]</f>
        <v>1340</v>
      </c>
      <c r="L308">
        <v>14</v>
      </c>
      <c r="M308" t="s">
        <v>25</v>
      </c>
      <c r="N308" t="s">
        <v>14</v>
      </c>
      <c r="P308"/>
      <c r="Q308"/>
      <c r="R308"/>
      <c r="S308"/>
      <c r="T308"/>
    </row>
    <row r="309" spans="2:20" s="191" customFormat="1" hidden="1" x14ac:dyDescent="0.3">
      <c r="B309" s="189">
        <v>42007</v>
      </c>
      <c r="C309">
        <v>16</v>
      </c>
      <c r="D309" t="s">
        <v>12</v>
      </c>
      <c r="E309">
        <v>670</v>
      </c>
      <c r="F309" s="192">
        <v>16</v>
      </c>
      <c r="G309" s="192">
        <f>F309*E309</f>
        <v>10720</v>
      </c>
      <c r="H309" s="192">
        <v>14</v>
      </c>
      <c r="I309" s="192">
        <f>H309*E309</f>
        <v>9380</v>
      </c>
      <c r="J309" s="193">
        <f>F309-H309</f>
        <v>2</v>
      </c>
      <c r="K309" s="197">
        <f>Table1[[#This Row],[Total Sales]]-Table1[[#This Row],[Total Cost]]</f>
        <v>1340</v>
      </c>
      <c r="L309">
        <v>14</v>
      </c>
      <c r="M309" t="s">
        <v>25</v>
      </c>
      <c r="N309" t="s">
        <v>14</v>
      </c>
      <c r="P309"/>
      <c r="Q309"/>
      <c r="R309"/>
      <c r="S309"/>
      <c r="T309"/>
    </row>
    <row r="310" spans="2:20" s="191" customFormat="1" hidden="1" x14ac:dyDescent="0.3">
      <c r="B310" s="189">
        <v>42167.234710648147</v>
      </c>
      <c r="C310">
        <v>4</v>
      </c>
      <c r="D310" t="s">
        <v>15</v>
      </c>
      <c r="E310">
        <v>450</v>
      </c>
      <c r="F310" s="192">
        <v>9</v>
      </c>
      <c r="G310" s="192">
        <f>F310*E310</f>
        <v>4050</v>
      </c>
      <c r="H310" s="192">
        <v>6</v>
      </c>
      <c r="I310" s="192">
        <f>H310*E310</f>
        <v>2700</v>
      </c>
      <c r="J310" s="193">
        <f>F310-H310</f>
        <v>3</v>
      </c>
      <c r="K310" s="197">
        <f>Table1[[#This Row],[Total Sales]]-Table1[[#This Row],[Total Cost]]</f>
        <v>1350</v>
      </c>
      <c r="L310">
        <v>315</v>
      </c>
      <c r="M310" t="s">
        <v>40</v>
      </c>
      <c r="N310" t="s">
        <v>17</v>
      </c>
      <c r="P310"/>
      <c r="Q310"/>
      <c r="R310"/>
      <c r="S310"/>
      <c r="T310"/>
    </row>
    <row r="311" spans="2:20" s="191" customFormat="1" hidden="1" x14ac:dyDescent="0.3">
      <c r="B311" s="189">
        <v>42054.536412037036</v>
      </c>
      <c r="C311">
        <v>16</v>
      </c>
      <c r="D311" t="s">
        <v>12</v>
      </c>
      <c r="E311">
        <v>680</v>
      </c>
      <c r="F311" s="192">
        <v>16</v>
      </c>
      <c r="G311" s="192">
        <f>F311*E311</f>
        <v>10880</v>
      </c>
      <c r="H311" s="192">
        <v>14</v>
      </c>
      <c r="I311" s="192">
        <f>H311*E311</f>
        <v>9520</v>
      </c>
      <c r="J311" s="193">
        <f>F311-H311</f>
        <v>2</v>
      </c>
      <c r="K311" s="197">
        <f>Table1[[#This Row],[Total Sales]]-Table1[[#This Row],[Total Cost]]</f>
        <v>1360</v>
      </c>
      <c r="L311">
        <v>14</v>
      </c>
      <c r="M311" t="s">
        <v>25</v>
      </c>
      <c r="N311" t="s">
        <v>17</v>
      </c>
      <c r="P311"/>
      <c r="Q311"/>
      <c r="R311"/>
      <c r="S311"/>
      <c r="T311"/>
    </row>
    <row r="312" spans="2:20" s="191" customFormat="1" hidden="1" x14ac:dyDescent="0.3">
      <c r="B312" s="189">
        <v>42078.35738425926</v>
      </c>
      <c r="C312">
        <v>16</v>
      </c>
      <c r="D312" t="s">
        <v>12</v>
      </c>
      <c r="E312">
        <v>680</v>
      </c>
      <c r="F312" s="192">
        <v>16</v>
      </c>
      <c r="G312" s="192">
        <f>F312*E312</f>
        <v>10880</v>
      </c>
      <c r="H312" s="192">
        <v>14</v>
      </c>
      <c r="I312" s="192">
        <f>H312*E312</f>
        <v>9520</v>
      </c>
      <c r="J312" s="193">
        <f>F312-H312</f>
        <v>2</v>
      </c>
      <c r="K312" s="197">
        <f>Table1[[#This Row],[Total Sales]]-Table1[[#This Row],[Total Cost]]</f>
        <v>1360</v>
      </c>
      <c r="L312">
        <v>7</v>
      </c>
      <c r="M312" t="s">
        <v>24</v>
      </c>
      <c r="N312" t="s">
        <v>14</v>
      </c>
      <c r="P312"/>
      <c r="Q312"/>
      <c r="R312"/>
      <c r="S312"/>
      <c r="T312"/>
    </row>
    <row r="313" spans="2:20" s="191" customFormat="1" hidden="1" x14ac:dyDescent="0.3">
      <c r="B313" s="189">
        <v>42114.861909722225</v>
      </c>
      <c r="C313">
        <v>100</v>
      </c>
      <c r="D313" t="s">
        <v>28</v>
      </c>
      <c r="E313">
        <v>340</v>
      </c>
      <c r="F313" s="192">
        <v>8</v>
      </c>
      <c r="G313" s="192">
        <f>F313*E313</f>
        <v>2720</v>
      </c>
      <c r="H313" s="192">
        <v>4</v>
      </c>
      <c r="I313" s="192">
        <f>H313*E313</f>
        <v>1360</v>
      </c>
      <c r="J313" s="193">
        <f>F313-H313</f>
        <v>4</v>
      </c>
      <c r="K313" s="197">
        <f>Table1[[#This Row],[Total Sales]]-Table1[[#This Row],[Total Cost]]</f>
        <v>1360</v>
      </c>
      <c r="L313">
        <v>14</v>
      </c>
      <c r="M313" t="s">
        <v>25</v>
      </c>
      <c r="N313" t="s">
        <v>14</v>
      </c>
      <c r="P313"/>
      <c r="Q313"/>
      <c r="R313"/>
      <c r="S313"/>
      <c r="T313"/>
    </row>
    <row r="314" spans="2:20" s="191" customFormat="1" hidden="1" x14ac:dyDescent="0.3">
      <c r="B314" s="189">
        <v>42255.712951388887</v>
      </c>
      <c r="C314">
        <v>22</v>
      </c>
      <c r="D314" t="s">
        <v>34</v>
      </c>
      <c r="E314">
        <v>170</v>
      </c>
      <c r="F314" s="192">
        <v>24</v>
      </c>
      <c r="G314" s="192">
        <f>F314*E314</f>
        <v>4080</v>
      </c>
      <c r="H314" s="192">
        <v>16</v>
      </c>
      <c r="I314" s="192">
        <f>H314*E314</f>
        <v>2720</v>
      </c>
      <c r="J314" s="193">
        <f>F314-H314</f>
        <v>8</v>
      </c>
      <c r="K314" s="197">
        <f>Table1[[#This Row],[Total Sales]]-Table1[[#This Row],[Total Cost]]</f>
        <v>1360</v>
      </c>
      <c r="L314">
        <v>7</v>
      </c>
      <c r="M314" t="s">
        <v>24</v>
      </c>
      <c r="N314" t="s">
        <v>17</v>
      </c>
      <c r="P314"/>
      <c r="Q314"/>
      <c r="R314"/>
      <c r="S314"/>
      <c r="T314"/>
    </row>
    <row r="315" spans="2:20" s="191" customFormat="1" hidden="1" x14ac:dyDescent="0.3">
      <c r="B315" s="189">
        <v>42118.242118055554</v>
      </c>
      <c r="C315">
        <v>30</v>
      </c>
      <c r="D315" t="s">
        <v>26</v>
      </c>
      <c r="E315">
        <v>230</v>
      </c>
      <c r="F315" s="192">
        <v>12</v>
      </c>
      <c r="G315" s="192">
        <f>F315*E315</f>
        <v>2760</v>
      </c>
      <c r="H315" s="192">
        <v>6</v>
      </c>
      <c r="I315" s="192">
        <f>H315*E315</f>
        <v>1380</v>
      </c>
      <c r="J315" s="193">
        <f>F315-H315</f>
        <v>6</v>
      </c>
      <c r="K315" s="197">
        <f>Table1[[#This Row],[Total Sales]]-Table1[[#This Row],[Total Cost]]</f>
        <v>1380</v>
      </c>
      <c r="L315">
        <v>7</v>
      </c>
      <c r="M315" t="s">
        <v>24</v>
      </c>
      <c r="N315" t="s">
        <v>17</v>
      </c>
      <c r="P315"/>
      <c r="Q315"/>
      <c r="R315"/>
      <c r="S315"/>
      <c r="T315"/>
    </row>
    <row r="316" spans="2:20" s="191" customFormat="1" hidden="1" x14ac:dyDescent="0.3">
      <c r="B316" s="189">
        <v>42117.382569444446</v>
      </c>
      <c r="C316">
        <v>31</v>
      </c>
      <c r="D316" t="s">
        <v>35</v>
      </c>
      <c r="E316">
        <v>280</v>
      </c>
      <c r="F316" s="192">
        <v>17</v>
      </c>
      <c r="G316" s="192">
        <f>F316*E316</f>
        <v>4760</v>
      </c>
      <c r="H316" s="192">
        <v>12</v>
      </c>
      <c r="I316" s="192">
        <f>H316*E316</f>
        <v>3360</v>
      </c>
      <c r="J316" s="193">
        <f>F316-H316</f>
        <v>5</v>
      </c>
      <c r="K316" s="197">
        <f>Table1[[#This Row],[Total Sales]]-Table1[[#This Row],[Total Cost]]</f>
        <v>1400</v>
      </c>
      <c r="L316">
        <v>846</v>
      </c>
      <c r="M316" t="s">
        <v>30</v>
      </c>
      <c r="N316" t="s">
        <v>14</v>
      </c>
      <c r="P316"/>
      <c r="Q316"/>
      <c r="R316"/>
      <c r="S316"/>
      <c r="T316"/>
    </row>
    <row r="317" spans="2:20" s="191" customFormat="1" hidden="1" x14ac:dyDescent="0.3">
      <c r="B317" s="189">
        <v>42369.567372685182</v>
      </c>
      <c r="C317">
        <v>16</v>
      </c>
      <c r="D317" t="s">
        <v>12</v>
      </c>
      <c r="E317">
        <v>720</v>
      </c>
      <c r="F317" s="192">
        <v>16</v>
      </c>
      <c r="G317" s="192">
        <f>F317*E317</f>
        <v>11520</v>
      </c>
      <c r="H317" s="192">
        <v>14</v>
      </c>
      <c r="I317" s="192">
        <f>H317*E317</f>
        <v>10080</v>
      </c>
      <c r="J317" s="193">
        <f>F317-H317</f>
        <v>2</v>
      </c>
      <c r="K317" s="197">
        <f>Table1[[#This Row],[Total Sales]]-Table1[[#This Row],[Total Cost]]</f>
        <v>1440</v>
      </c>
      <c r="L317">
        <v>95</v>
      </c>
      <c r="M317" t="s">
        <v>23</v>
      </c>
      <c r="N317" t="s">
        <v>17</v>
      </c>
      <c r="P317"/>
      <c r="Q317"/>
      <c r="R317"/>
      <c r="S317"/>
      <c r="T317"/>
    </row>
    <row r="318" spans="2:20" s="191" customFormat="1" hidden="1" x14ac:dyDescent="0.3">
      <c r="B318" s="189">
        <v>42078.256319444445</v>
      </c>
      <c r="C318">
        <v>16</v>
      </c>
      <c r="D318" t="s">
        <v>12</v>
      </c>
      <c r="E318">
        <v>720</v>
      </c>
      <c r="F318" s="192">
        <v>16</v>
      </c>
      <c r="G318" s="192">
        <f>F318*E318</f>
        <v>11520</v>
      </c>
      <c r="H318" s="192">
        <v>14</v>
      </c>
      <c r="I318" s="192">
        <f>H318*E318</f>
        <v>10080</v>
      </c>
      <c r="J318" s="193">
        <f>F318-H318</f>
        <v>2</v>
      </c>
      <c r="K318" s="197">
        <f>Table1[[#This Row],[Total Sales]]-Table1[[#This Row],[Total Cost]]</f>
        <v>1440</v>
      </c>
      <c r="L318">
        <v>23</v>
      </c>
      <c r="M318" t="s">
        <v>21</v>
      </c>
      <c r="N318" t="s">
        <v>14</v>
      </c>
      <c r="P318"/>
      <c r="Q318"/>
      <c r="R318"/>
      <c r="S318"/>
      <c r="T318"/>
    </row>
    <row r="319" spans="2:20" s="191" customFormat="1" hidden="1" x14ac:dyDescent="0.3">
      <c r="B319" s="189">
        <v>42078.161215277774</v>
      </c>
      <c r="C319">
        <v>16</v>
      </c>
      <c r="D319" t="s">
        <v>12</v>
      </c>
      <c r="E319">
        <v>720</v>
      </c>
      <c r="F319" s="192">
        <v>16</v>
      </c>
      <c r="G319" s="192">
        <f>F319*E319</f>
        <v>11520</v>
      </c>
      <c r="H319" s="192">
        <v>14</v>
      </c>
      <c r="I319" s="192">
        <f>H319*E319</f>
        <v>10080</v>
      </c>
      <c r="J319" s="193">
        <f>F319-H319</f>
        <v>2</v>
      </c>
      <c r="K319" s="197">
        <f>Table1[[#This Row],[Total Sales]]-Table1[[#This Row],[Total Cost]]</f>
        <v>1440</v>
      </c>
      <c r="L319">
        <v>557</v>
      </c>
      <c r="M319" t="s">
        <v>27</v>
      </c>
      <c r="N319" t="s">
        <v>14</v>
      </c>
      <c r="P319"/>
      <c r="Q319"/>
      <c r="R319"/>
      <c r="S319"/>
      <c r="T319"/>
    </row>
    <row r="320" spans="2:20" s="191" customFormat="1" hidden="1" x14ac:dyDescent="0.3">
      <c r="B320" s="189">
        <v>42024.608680555553</v>
      </c>
      <c r="C320">
        <v>4</v>
      </c>
      <c r="D320" t="s">
        <v>15</v>
      </c>
      <c r="E320">
        <v>480</v>
      </c>
      <c r="F320" s="192">
        <v>9</v>
      </c>
      <c r="G320" s="192">
        <f>F320*E320</f>
        <v>4320</v>
      </c>
      <c r="H320" s="192">
        <v>6</v>
      </c>
      <c r="I320" s="192">
        <f>H320*E320</f>
        <v>2880</v>
      </c>
      <c r="J320" s="193">
        <f>F320-H320</f>
        <v>3</v>
      </c>
      <c r="K320" s="197">
        <f>Table1[[#This Row],[Total Sales]]-Table1[[#This Row],[Total Cost]]</f>
        <v>1440</v>
      </c>
      <c r="L320">
        <v>23</v>
      </c>
      <c r="M320" t="s">
        <v>21</v>
      </c>
      <c r="N320" t="s">
        <v>17</v>
      </c>
      <c r="P320"/>
      <c r="Q320"/>
      <c r="R320"/>
      <c r="S320"/>
      <c r="T320"/>
    </row>
    <row r="321" spans="2:20" s="191" customFormat="1" hidden="1" x14ac:dyDescent="0.3">
      <c r="B321" s="189">
        <v>42165.702997685185</v>
      </c>
      <c r="C321">
        <v>4</v>
      </c>
      <c r="D321" t="s">
        <v>15</v>
      </c>
      <c r="E321">
        <v>480</v>
      </c>
      <c r="F321" s="192">
        <v>9</v>
      </c>
      <c r="G321" s="192">
        <f>F321*E321</f>
        <v>4320</v>
      </c>
      <c r="H321" s="192">
        <v>6</v>
      </c>
      <c r="I321" s="192">
        <f>H321*E321</f>
        <v>2880</v>
      </c>
      <c r="J321" s="193">
        <f>F321-H321</f>
        <v>3</v>
      </c>
      <c r="K321" s="197">
        <f>Table1[[#This Row],[Total Sales]]-Table1[[#This Row],[Total Cost]]</f>
        <v>1440</v>
      </c>
      <c r="L321">
        <v>846</v>
      </c>
      <c r="M321" t="s">
        <v>30</v>
      </c>
      <c r="N321" t="s">
        <v>14</v>
      </c>
      <c r="P321"/>
      <c r="Q321"/>
      <c r="R321"/>
      <c r="S321"/>
      <c r="T321"/>
    </row>
    <row r="322" spans="2:20" s="191" customFormat="1" hidden="1" x14ac:dyDescent="0.3">
      <c r="B322" s="189">
        <v>42291.131782407407</v>
      </c>
      <c r="C322">
        <v>2</v>
      </c>
      <c r="D322" t="s">
        <v>33</v>
      </c>
      <c r="E322">
        <v>720</v>
      </c>
      <c r="F322" s="192">
        <v>8</v>
      </c>
      <c r="G322" s="192">
        <f>F322*E322</f>
        <v>5760</v>
      </c>
      <c r="H322" s="192">
        <v>6</v>
      </c>
      <c r="I322" s="192">
        <f>H322*E322</f>
        <v>4320</v>
      </c>
      <c r="J322" s="193">
        <f>F322-H322</f>
        <v>2</v>
      </c>
      <c r="K322" s="197">
        <f>Table1[[#This Row],[Total Sales]]-Table1[[#This Row],[Total Cost]]</f>
        <v>1440</v>
      </c>
      <c r="L322">
        <v>686</v>
      </c>
      <c r="M322" t="s">
        <v>31</v>
      </c>
      <c r="N322" t="s">
        <v>14</v>
      </c>
      <c r="P322"/>
      <c r="Q322"/>
      <c r="R322"/>
      <c r="S322"/>
      <c r="T322"/>
    </row>
    <row r="323" spans="2:20" s="191" customFormat="1" hidden="1" x14ac:dyDescent="0.3">
      <c r="B323" s="189">
        <v>42025.158067129632</v>
      </c>
      <c r="C323">
        <v>31</v>
      </c>
      <c r="D323" t="s">
        <v>35</v>
      </c>
      <c r="E323">
        <v>290</v>
      </c>
      <c r="F323" s="192">
        <v>17</v>
      </c>
      <c r="G323" s="192">
        <f>F323*E323</f>
        <v>4930</v>
      </c>
      <c r="H323" s="192">
        <v>12</v>
      </c>
      <c r="I323" s="192">
        <f>H323*E323</f>
        <v>3480</v>
      </c>
      <c r="J323" s="193">
        <f>F323-H323</f>
        <v>5</v>
      </c>
      <c r="K323" s="197">
        <f>Table1[[#This Row],[Total Sales]]-Table1[[#This Row],[Total Cost]]</f>
        <v>1450</v>
      </c>
      <c r="L323">
        <v>846</v>
      </c>
      <c r="M323" t="s">
        <v>30</v>
      </c>
      <c r="N323" t="s">
        <v>14</v>
      </c>
      <c r="P323"/>
      <c r="Q323"/>
      <c r="R323"/>
      <c r="S323"/>
      <c r="T323"/>
    </row>
    <row r="324" spans="2:20" s="191" customFormat="1" hidden="1" x14ac:dyDescent="0.3">
      <c r="B324" s="189">
        <v>42070.932268518518</v>
      </c>
      <c r="C324">
        <v>2</v>
      </c>
      <c r="D324" t="s">
        <v>33</v>
      </c>
      <c r="E324">
        <v>730</v>
      </c>
      <c r="F324" s="192">
        <v>8</v>
      </c>
      <c r="G324" s="192">
        <f>F324*E324</f>
        <v>5840</v>
      </c>
      <c r="H324" s="192">
        <v>6</v>
      </c>
      <c r="I324" s="192">
        <f>H324*E324</f>
        <v>4380</v>
      </c>
      <c r="J324" s="193">
        <f>F324-H324</f>
        <v>2</v>
      </c>
      <c r="K324" s="197">
        <f>Table1[[#This Row],[Total Sales]]-Table1[[#This Row],[Total Cost]]</f>
        <v>1460</v>
      </c>
      <c r="L324">
        <v>14</v>
      </c>
      <c r="M324" t="s">
        <v>25</v>
      </c>
      <c r="N324" t="s">
        <v>14</v>
      </c>
      <c r="P324"/>
      <c r="Q324"/>
      <c r="R324"/>
      <c r="S324"/>
      <c r="T324"/>
    </row>
    <row r="325" spans="2:20" s="191" customFormat="1" hidden="1" x14ac:dyDescent="0.3">
      <c r="B325" s="189">
        <v>42053.213356481479</v>
      </c>
      <c r="C325">
        <v>4</v>
      </c>
      <c r="D325" t="s">
        <v>15</v>
      </c>
      <c r="E325">
        <v>490</v>
      </c>
      <c r="F325" s="192">
        <v>9</v>
      </c>
      <c r="G325" s="192">
        <f>F325*E325</f>
        <v>4410</v>
      </c>
      <c r="H325" s="192">
        <v>6</v>
      </c>
      <c r="I325" s="192">
        <f>H325*E325</f>
        <v>2940</v>
      </c>
      <c r="J325" s="193">
        <f>F325-H325</f>
        <v>3</v>
      </c>
      <c r="K325" s="197">
        <f>Table1[[#This Row],[Total Sales]]-Table1[[#This Row],[Total Cost]]</f>
        <v>1470</v>
      </c>
      <c r="L325">
        <v>846</v>
      </c>
      <c r="M325" t="s">
        <v>30</v>
      </c>
      <c r="N325" t="s">
        <v>17</v>
      </c>
      <c r="P325"/>
      <c r="Q325"/>
      <c r="R325"/>
      <c r="S325"/>
      <c r="T325"/>
    </row>
    <row r="326" spans="2:20" s="191" customFormat="1" hidden="1" x14ac:dyDescent="0.3">
      <c r="B326" s="189">
        <v>42066.797488425924</v>
      </c>
      <c r="C326">
        <v>19</v>
      </c>
      <c r="D326" t="s">
        <v>122</v>
      </c>
      <c r="E326">
        <v>123</v>
      </c>
      <c r="F326" s="192">
        <v>37</v>
      </c>
      <c r="G326" s="192">
        <f>F326*E326</f>
        <v>4551</v>
      </c>
      <c r="H326" s="192">
        <v>25</v>
      </c>
      <c r="I326" s="192">
        <f>H326*E326</f>
        <v>3075</v>
      </c>
      <c r="J326" s="193">
        <f>F326-H326</f>
        <v>12</v>
      </c>
      <c r="K326" s="197">
        <f>Table1[[#This Row],[Total Sales]]-Table1[[#This Row],[Total Cost]]</f>
        <v>1476</v>
      </c>
      <c r="L326">
        <v>7</v>
      </c>
      <c r="M326" t="s">
        <v>24</v>
      </c>
      <c r="N326" t="s">
        <v>14</v>
      </c>
      <c r="P326"/>
      <c r="Q326"/>
      <c r="R326"/>
      <c r="S326"/>
      <c r="T326"/>
    </row>
    <row r="327" spans="2:20" s="191" customFormat="1" hidden="1" x14ac:dyDescent="0.3">
      <c r="B327" s="189">
        <v>42040.828715277778</v>
      </c>
      <c r="C327">
        <v>16</v>
      </c>
      <c r="D327" t="s">
        <v>12</v>
      </c>
      <c r="E327">
        <v>740</v>
      </c>
      <c r="F327" s="192">
        <v>16</v>
      </c>
      <c r="G327" s="192">
        <f>F327*E327</f>
        <v>11840</v>
      </c>
      <c r="H327" s="192">
        <v>14</v>
      </c>
      <c r="I327" s="192">
        <f>H327*E327</f>
        <v>10360</v>
      </c>
      <c r="J327" s="193">
        <f>F327-H327</f>
        <v>2</v>
      </c>
      <c r="K327" s="197">
        <f>Table1[[#This Row],[Total Sales]]-Table1[[#This Row],[Total Cost]]</f>
        <v>1480</v>
      </c>
      <c r="L327">
        <v>7</v>
      </c>
      <c r="M327" t="s">
        <v>24</v>
      </c>
      <c r="N327" t="s">
        <v>17</v>
      </c>
      <c r="P327"/>
      <c r="Q327"/>
      <c r="R327"/>
      <c r="S327"/>
      <c r="T327"/>
    </row>
    <row r="328" spans="2:20" s="191" customFormat="1" hidden="1" x14ac:dyDescent="0.3">
      <c r="B328" s="189">
        <v>42073.886967592596</v>
      </c>
      <c r="C328">
        <v>16</v>
      </c>
      <c r="D328" t="s">
        <v>12</v>
      </c>
      <c r="E328">
        <v>740</v>
      </c>
      <c r="F328" s="192">
        <v>16</v>
      </c>
      <c r="G328" s="192">
        <f>F328*E328</f>
        <v>11840</v>
      </c>
      <c r="H328" s="192">
        <v>14</v>
      </c>
      <c r="I328" s="192">
        <f>H328*E328</f>
        <v>10360</v>
      </c>
      <c r="J328" s="193">
        <f>F328-H328</f>
        <v>2</v>
      </c>
      <c r="K328" s="197">
        <f>Table1[[#This Row],[Total Sales]]-Table1[[#This Row],[Total Cost]]</f>
        <v>1480</v>
      </c>
      <c r="L328">
        <v>95</v>
      </c>
      <c r="M328" t="s">
        <v>23</v>
      </c>
      <c r="N328" t="s">
        <v>14</v>
      </c>
      <c r="P328"/>
      <c r="Q328"/>
      <c r="R328"/>
      <c r="S328"/>
      <c r="T328"/>
    </row>
    <row r="329" spans="2:20" s="191" customFormat="1" hidden="1" x14ac:dyDescent="0.3">
      <c r="B329" s="189">
        <v>42063.938275462962</v>
      </c>
      <c r="C329">
        <v>4</v>
      </c>
      <c r="D329" t="s">
        <v>15</v>
      </c>
      <c r="E329">
        <v>500</v>
      </c>
      <c r="F329" s="192">
        <v>9</v>
      </c>
      <c r="G329" s="192">
        <f>F329*E329</f>
        <v>4500</v>
      </c>
      <c r="H329" s="192">
        <v>6</v>
      </c>
      <c r="I329" s="192">
        <f>H329*E329</f>
        <v>3000</v>
      </c>
      <c r="J329" s="193">
        <f>F329-H329</f>
        <v>3</v>
      </c>
      <c r="K329" s="197">
        <f>Table1[[#This Row],[Total Sales]]-Table1[[#This Row],[Total Cost]]</f>
        <v>1500</v>
      </c>
      <c r="L329">
        <v>846</v>
      </c>
      <c r="M329" t="s">
        <v>30</v>
      </c>
      <c r="N329" t="s">
        <v>17</v>
      </c>
      <c r="P329"/>
      <c r="Q329"/>
      <c r="R329"/>
      <c r="S329"/>
      <c r="T329"/>
    </row>
    <row r="330" spans="2:20" s="191" customFormat="1" hidden="1" x14ac:dyDescent="0.3">
      <c r="B330" s="189">
        <v>42215.671620370369</v>
      </c>
      <c r="C330">
        <v>31</v>
      </c>
      <c r="D330" t="s">
        <v>35</v>
      </c>
      <c r="E330">
        <v>300</v>
      </c>
      <c r="F330" s="192">
        <v>17</v>
      </c>
      <c r="G330" s="192">
        <f>F330*E330</f>
        <v>5100</v>
      </c>
      <c r="H330" s="192">
        <v>12</v>
      </c>
      <c r="I330" s="192">
        <f>H330*E330</f>
        <v>3600</v>
      </c>
      <c r="J330" s="193">
        <f>F330-H330</f>
        <v>5</v>
      </c>
      <c r="K330" s="197">
        <f>Table1[[#This Row],[Total Sales]]-Table1[[#This Row],[Total Cost]]</f>
        <v>1500</v>
      </c>
      <c r="L330">
        <v>572</v>
      </c>
      <c r="M330" t="s">
        <v>16</v>
      </c>
      <c r="N330" t="s">
        <v>14</v>
      </c>
      <c r="P330"/>
      <c r="Q330"/>
      <c r="R330"/>
      <c r="S330"/>
      <c r="T330"/>
    </row>
    <row r="331" spans="2:20" s="191" customFormat="1" hidden="1" x14ac:dyDescent="0.3">
      <c r="B331" s="189">
        <v>42056.160925925928</v>
      </c>
      <c r="C331">
        <v>45</v>
      </c>
      <c r="D331" t="s">
        <v>20</v>
      </c>
      <c r="E331">
        <v>500</v>
      </c>
      <c r="F331" s="192">
        <v>11</v>
      </c>
      <c r="G331" s="192">
        <f>F331*E331</f>
        <v>5500</v>
      </c>
      <c r="H331" s="192">
        <v>8</v>
      </c>
      <c r="I331" s="192">
        <f>H331*E331</f>
        <v>4000</v>
      </c>
      <c r="J331" s="193">
        <f>F331-H331</f>
        <v>3</v>
      </c>
      <c r="K331" s="197">
        <f>Table1[[#This Row],[Total Sales]]-Table1[[#This Row],[Total Cost]]</f>
        <v>1500</v>
      </c>
      <c r="L331">
        <v>23</v>
      </c>
      <c r="M331" t="s">
        <v>21</v>
      </c>
      <c r="N331" t="s">
        <v>14</v>
      </c>
      <c r="P331"/>
      <c r="Q331"/>
      <c r="R331"/>
      <c r="S331"/>
      <c r="T331"/>
    </row>
    <row r="332" spans="2:20" s="191" customFormat="1" hidden="1" x14ac:dyDescent="0.3">
      <c r="B332" s="189">
        <v>42127.556712962964</v>
      </c>
      <c r="C332">
        <v>30</v>
      </c>
      <c r="D332" t="s">
        <v>26</v>
      </c>
      <c r="E332">
        <v>250</v>
      </c>
      <c r="F332" s="192">
        <v>12</v>
      </c>
      <c r="G332" s="192">
        <f>F332*E332</f>
        <v>3000</v>
      </c>
      <c r="H332" s="192">
        <v>6</v>
      </c>
      <c r="I332" s="192">
        <f>H332*E332</f>
        <v>1500</v>
      </c>
      <c r="J332" s="193">
        <f>F332-H332</f>
        <v>6</v>
      </c>
      <c r="K332" s="197">
        <f>Table1[[#This Row],[Total Sales]]-Table1[[#This Row],[Total Cost]]</f>
        <v>1500</v>
      </c>
      <c r="L332">
        <v>23</v>
      </c>
      <c r="M332" t="s">
        <v>21</v>
      </c>
      <c r="N332" t="s">
        <v>17</v>
      </c>
      <c r="P332"/>
      <c r="Q332"/>
      <c r="R332"/>
      <c r="S332"/>
      <c r="T332"/>
    </row>
    <row r="333" spans="2:20" s="191" customFormat="1" hidden="1" x14ac:dyDescent="0.3">
      <c r="B333" s="189">
        <v>42050.590208333335</v>
      </c>
      <c r="C333">
        <v>100</v>
      </c>
      <c r="D333" t="s">
        <v>28</v>
      </c>
      <c r="E333">
        <v>380</v>
      </c>
      <c r="F333" s="192">
        <v>8</v>
      </c>
      <c r="G333" s="192">
        <f>F333*E333</f>
        <v>3040</v>
      </c>
      <c r="H333" s="192">
        <v>4</v>
      </c>
      <c r="I333" s="192">
        <f>H333*E333</f>
        <v>1520</v>
      </c>
      <c r="J333" s="193">
        <f>F333-H333</f>
        <v>4</v>
      </c>
      <c r="K333" s="197">
        <f>Table1[[#This Row],[Total Sales]]-Table1[[#This Row],[Total Cost]]</f>
        <v>1520</v>
      </c>
      <c r="L333">
        <v>95</v>
      </c>
      <c r="M333" t="s">
        <v>23</v>
      </c>
      <c r="N333" t="s">
        <v>38</v>
      </c>
      <c r="P333"/>
      <c r="Q333"/>
      <c r="R333"/>
      <c r="S333"/>
      <c r="T333"/>
    </row>
    <row r="334" spans="2:20" s="191" customFormat="1" hidden="1" x14ac:dyDescent="0.3">
      <c r="B334" s="189">
        <v>42033.539594907408</v>
      </c>
      <c r="C334">
        <v>100</v>
      </c>
      <c r="D334" t="s">
        <v>28</v>
      </c>
      <c r="E334">
        <v>380</v>
      </c>
      <c r="F334" s="192">
        <v>8</v>
      </c>
      <c r="G334" s="192">
        <f>F334*E334</f>
        <v>3040</v>
      </c>
      <c r="H334" s="192">
        <v>4</v>
      </c>
      <c r="I334" s="192">
        <f>H334*E334</f>
        <v>1520</v>
      </c>
      <c r="J334" s="193">
        <f>F334-H334</f>
        <v>4</v>
      </c>
      <c r="K334" s="197">
        <f>Table1[[#This Row],[Total Sales]]-Table1[[#This Row],[Total Cost]]</f>
        <v>1520</v>
      </c>
      <c r="L334">
        <v>95</v>
      </c>
      <c r="M334" t="s">
        <v>23</v>
      </c>
      <c r="N334" t="s">
        <v>38</v>
      </c>
      <c r="P334"/>
      <c r="Q334"/>
      <c r="R334"/>
      <c r="S334"/>
      <c r="T334"/>
    </row>
    <row r="335" spans="2:20" s="191" customFormat="1" hidden="1" x14ac:dyDescent="0.3">
      <c r="B335" s="189">
        <v>42103.705011574071</v>
      </c>
      <c r="C335">
        <v>2</v>
      </c>
      <c r="D335" t="s">
        <v>33</v>
      </c>
      <c r="E335">
        <v>770</v>
      </c>
      <c r="F335" s="192">
        <v>8</v>
      </c>
      <c r="G335" s="192">
        <f>F335*E335</f>
        <v>6160</v>
      </c>
      <c r="H335" s="192">
        <v>6</v>
      </c>
      <c r="I335" s="192">
        <f>H335*E335</f>
        <v>4620</v>
      </c>
      <c r="J335" s="193">
        <f>F335-H335</f>
        <v>2</v>
      </c>
      <c r="K335" s="197">
        <f>Table1[[#This Row],[Total Sales]]-Table1[[#This Row],[Total Cost]]</f>
        <v>1540</v>
      </c>
      <c r="L335">
        <v>846</v>
      </c>
      <c r="M335" t="s">
        <v>30</v>
      </c>
      <c r="N335" t="s">
        <v>17</v>
      </c>
      <c r="P335"/>
      <c r="Q335"/>
      <c r="R335"/>
      <c r="S335"/>
      <c r="T335"/>
    </row>
    <row r="336" spans="2:20" s="191" customFormat="1" hidden="1" x14ac:dyDescent="0.3">
      <c r="B336" s="189">
        <v>42371.131874999999</v>
      </c>
      <c r="C336">
        <v>31</v>
      </c>
      <c r="D336" t="s">
        <v>35</v>
      </c>
      <c r="E336">
        <v>310</v>
      </c>
      <c r="F336" s="192">
        <v>17</v>
      </c>
      <c r="G336" s="192">
        <f>F336*E336</f>
        <v>5270</v>
      </c>
      <c r="H336" s="192">
        <v>12</v>
      </c>
      <c r="I336" s="192">
        <f>H336*E336</f>
        <v>3720</v>
      </c>
      <c r="J336" s="193">
        <f>F336-H336</f>
        <v>5</v>
      </c>
      <c r="K336" s="197">
        <f>Table1[[#This Row],[Total Sales]]-Table1[[#This Row],[Total Cost]]</f>
        <v>1550</v>
      </c>
      <c r="L336">
        <v>686</v>
      </c>
      <c r="M336" t="s">
        <v>31</v>
      </c>
      <c r="N336" t="s">
        <v>17</v>
      </c>
      <c r="P336"/>
      <c r="Q336"/>
      <c r="R336"/>
      <c r="S336"/>
      <c r="T336"/>
    </row>
    <row r="337" spans="2:20" s="191" customFormat="1" hidden="1" x14ac:dyDescent="0.3">
      <c r="B337" s="189">
        <v>42055.048634259256</v>
      </c>
      <c r="C337">
        <v>31</v>
      </c>
      <c r="D337" t="s">
        <v>35</v>
      </c>
      <c r="E337">
        <v>310</v>
      </c>
      <c r="F337" s="192">
        <v>17</v>
      </c>
      <c r="G337" s="192">
        <f>F337*E337</f>
        <v>5270</v>
      </c>
      <c r="H337" s="192">
        <v>12</v>
      </c>
      <c r="I337" s="192">
        <f>H337*E337</f>
        <v>3720</v>
      </c>
      <c r="J337" s="193">
        <f>F337-H337</f>
        <v>5</v>
      </c>
      <c r="K337" s="197">
        <f>Table1[[#This Row],[Total Sales]]-Table1[[#This Row],[Total Cost]]</f>
        <v>1550</v>
      </c>
      <c r="L337">
        <v>14</v>
      </c>
      <c r="M337" t="s">
        <v>25</v>
      </c>
      <c r="N337" t="s">
        <v>14</v>
      </c>
      <c r="P337"/>
      <c r="Q337"/>
      <c r="R337"/>
      <c r="S337"/>
      <c r="T337"/>
    </row>
    <row r="338" spans="2:20" s="191" customFormat="1" hidden="1" x14ac:dyDescent="0.3">
      <c r="B338" s="189">
        <v>42108.7341087963</v>
      </c>
      <c r="C338">
        <v>100</v>
      </c>
      <c r="D338" t="s">
        <v>28</v>
      </c>
      <c r="E338">
        <v>390</v>
      </c>
      <c r="F338" s="192">
        <v>8</v>
      </c>
      <c r="G338" s="192">
        <f>F338*E338</f>
        <v>3120</v>
      </c>
      <c r="H338" s="192">
        <v>4</v>
      </c>
      <c r="I338" s="192">
        <f>H338*E338</f>
        <v>1560</v>
      </c>
      <c r="J338" s="193">
        <f>F338-H338</f>
        <v>4</v>
      </c>
      <c r="K338" s="197">
        <f>Table1[[#This Row],[Total Sales]]-Table1[[#This Row],[Total Cost]]</f>
        <v>1560</v>
      </c>
      <c r="L338">
        <v>557</v>
      </c>
      <c r="M338" t="s">
        <v>27</v>
      </c>
      <c r="N338" t="s">
        <v>17</v>
      </c>
      <c r="P338"/>
      <c r="Q338"/>
      <c r="R338"/>
      <c r="S338"/>
      <c r="T338"/>
    </row>
    <row r="339" spans="2:20" s="191" customFormat="1" hidden="1" x14ac:dyDescent="0.3">
      <c r="B339" s="189">
        <v>42306.580231481479</v>
      </c>
      <c r="C339">
        <v>100</v>
      </c>
      <c r="D339" t="s">
        <v>28</v>
      </c>
      <c r="E339">
        <v>390</v>
      </c>
      <c r="F339" s="192">
        <v>8</v>
      </c>
      <c r="G339" s="192">
        <f>F339*E339</f>
        <v>3120</v>
      </c>
      <c r="H339" s="192">
        <v>4</v>
      </c>
      <c r="I339" s="192">
        <f>H339*E339</f>
        <v>1560</v>
      </c>
      <c r="J339" s="193">
        <f>F339-H339</f>
        <v>4</v>
      </c>
      <c r="K339" s="197">
        <f>Table1[[#This Row],[Total Sales]]-Table1[[#This Row],[Total Cost]]</f>
        <v>1560</v>
      </c>
      <c r="L339">
        <v>95</v>
      </c>
      <c r="M339" t="s">
        <v>23</v>
      </c>
      <c r="N339" t="s">
        <v>17</v>
      </c>
      <c r="P339"/>
      <c r="Q339"/>
      <c r="R339"/>
      <c r="S339"/>
      <c r="T339"/>
    </row>
    <row r="340" spans="2:20" s="191" customFormat="1" hidden="1" x14ac:dyDescent="0.3">
      <c r="B340" s="189">
        <v>42264.162905092591</v>
      </c>
      <c r="C340">
        <v>100</v>
      </c>
      <c r="D340" t="s">
        <v>28</v>
      </c>
      <c r="E340">
        <v>390</v>
      </c>
      <c r="F340" s="192">
        <v>8</v>
      </c>
      <c r="G340" s="192">
        <f>F340*E340</f>
        <v>3120</v>
      </c>
      <c r="H340" s="192">
        <v>4</v>
      </c>
      <c r="I340" s="192">
        <f>H340*E340</f>
        <v>1560</v>
      </c>
      <c r="J340" s="193">
        <f>F340-H340</f>
        <v>4</v>
      </c>
      <c r="K340" s="197">
        <f>Table1[[#This Row],[Total Sales]]-Table1[[#This Row],[Total Cost]]</f>
        <v>1560</v>
      </c>
      <c r="L340">
        <v>95</v>
      </c>
      <c r="M340" t="s">
        <v>23</v>
      </c>
      <c r="N340" t="s">
        <v>17</v>
      </c>
      <c r="P340"/>
      <c r="Q340"/>
      <c r="R340"/>
      <c r="S340"/>
      <c r="T340"/>
    </row>
    <row r="341" spans="2:20" s="191" customFormat="1" hidden="1" x14ac:dyDescent="0.3">
      <c r="B341" s="189">
        <v>42254.913032407407</v>
      </c>
      <c r="C341">
        <v>100</v>
      </c>
      <c r="D341" t="s">
        <v>28</v>
      </c>
      <c r="E341">
        <v>390</v>
      </c>
      <c r="F341" s="192">
        <v>8</v>
      </c>
      <c r="G341" s="192">
        <f>F341*E341</f>
        <v>3120</v>
      </c>
      <c r="H341" s="192">
        <v>4</v>
      </c>
      <c r="I341" s="192">
        <f>H341*E341</f>
        <v>1560</v>
      </c>
      <c r="J341" s="193">
        <f>F341-H341</f>
        <v>4</v>
      </c>
      <c r="K341" s="197">
        <f>Table1[[#This Row],[Total Sales]]-Table1[[#This Row],[Total Cost]]</f>
        <v>1560</v>
      </c>
      <c r="L341">
        <v>572</v>
      </c>
      <c r="M341" t="s">
        <v>16</v>
      </c>
      <c r="N341" t="s">
        <v>17</v>
      </c>
      <c r="P341"/>
      <c r="Q341"/>
      <c r="R341"/>
      <c r="S341"/>
      <c r="T341"/>
    </row>
    <row r="342" spans="2:20" s="191" customFormat="1" hidden="1" x14ac:dyDescent="0.3">
      <c r="B342" s="189">
        <v>42234.1016087963</v>
      </c>
      <c r="C342">
        <v>100</v>
      </c>
      <c r="D342" t="s">
        <v>28</v>
      </c>
      <c r="E342">
        <v>390</v>
      </c>
      <c r="F342" s="192">
        <v>8</v>
      </c>
      <c r="G342" s="192">
        <f>F342*E342</f>
        <v>3120</v>
      </c>
      <c r="H342" s="192">
        <v>4</v>
      </c>
      <c r="I342" s="192">
        <f>H342*E342</f>
        <v>1560</v>
      </c>
      <c r="J342" s="193">
        <f>F342-H342</f>
        <v>4</v>
      </c>
      <c r="K342" s="197">
        <f>Table1[[#This Row],[Total Sales]]-Table1[[#This Row],[Total Cost]]</f>
        <v>1560</v>
      </c>
      <c r="L342">
        <v>95</v>
      </c>
      <c r="M342" t="s">
        <v>23</v>
      </c>
      <c r="N342" t="s">
        <v>17</v>
      </c>
      <c r="P342"/>
      <c r="Q342"/>
      <c r="R342"/>
      <c r="S342"/>
      <c r="T342"/>
    </row>
    <row r="343" spans="2:20" s="191" customFormat="1" hidden="1" x14ac:dyDescent="0.3">
      <c r="B343" s="189">
        <v>42221.441689814812</v>
      </c>
      <c r="C343">
        <v>100</v>
      </c>
      <c r="D343" t="s">
        <v>28</v>
      </c>
      <c r="E343">
        <v>390</v>
      </c>
      <c r="F343" s="192">
        <v>8</v>
      </c>
      <c r="G343" s="192">
        <f>F343*E343</f>
        <v>3120</v>
      </c>
      <c r="H343" s="192">
        <v>4</v>
      </c>
      <c r="I343" s="192">
        <f>H343*E343</f>
        <v>1560</v>
      </c>
      <c r="J343" s="193">
        <f>F343-H343</f>
        <v>4</v>
      </c>
      <c r="K343" s="197">
        <f>Table1[[#This Row],[Total Sales]]-Table1[[#This Row],[Total Cost]]</f>
        <v>1560</v>
      </c>
      <c r="L343">
        <v>557</v>
      </c>
      <c r="M343" t="s">
        <v>27</v>
      </c>
      <c r="N343" t="s">
        <v>17</v>
      </c>
    </row>
    <row r="344" spans="2:20" s="191" customFormat="1" hidden="1" x14ac:dyDescent="0.3">
      <c r="B344" s="189">
        <v>42170.001527777778</v>
      </c>
      <c r="C344">
        <v>100</v>
      </c>
      <c r="D344" t="s">
        <v>28</v>
      </c>
      <c r="E344">
        <v>390</v>
      </c>
      <c r="F344" s="192">
        <v>8</v>
      </c>
      <c r="G344" s="192">
        <f>F344*E344</f>
        <v>3120</v>
      </c>
      <c r="H344" s="192">
        <v>4</v>
      </c>
      <c r="I344" s="192">
        <f>H344*E344</f>
        <v>1560</v>
      </c>
      <c r="J344" s="193">
        <f>F344-H344</f>
        <v>4</v>
      </c>
      <c r="K344" s="197">
        <f>Table1[[#This Row],[Total Sales]]-Table1[[#This Row],[Total Cost]]</f>
        <v>1560</v>
      </c>
      <c r="L344">
        <v>95</v>
      </c>
      <c r="M344" t="s">
        <v>23</v>
      </c>
      <c r="N344" t="s">
        <v>17</v>
      </c>
    </row>
    <row r="345" spans="2:20" s="191" customFormat="1" hidden="1" x14ac:dyDescent="0.3">
      <c r="B345" s="189">
        <v>42143.659675925926</v>
      </c>
      <c r="C345">
        <v>100</v>
      </c>
      <c r="D345" t="s">
        <v>28</v>
      </c>
      <c r="E345">
        <v>390</v>
      </c>
      <c r="F345" s="192">
        <v>8</v>
      </c>
      <c r="G345" s="192">
        <f>F345*E345</f>
        <v>3120</v>
      </c>
      <c r="H345" s="192">
        <v>4</v>
      </c>
      <c r="I345" s="192">
        <f>H345*E345</f>
        <v>1560</v>
      </c>
      <c r="J345" s="193">
        <f>F345-H345</f>
        <v>4</v>
      </c>
      <c r="K345" s="197">
        <f>Table1[[#This Row],[Total Sales]]-Table1[[#This Row],[Total Cost]]</f>
        <v>1560</v>
      </c>
      <c r="L345">
        <v>572</v>
      </c>
      <c r="M345" t="s">
        <v>16</v>
      </c>
      <c r="N345" t="s">
        <v>17</v>
      </c>
    </row>
    <row r="346" spans="2:20" s="191" customFormat="1" hidden="1" x14ac:dyDescent="0.3">
      <c r="B346" s="189">
        <v>42140.945150462961</v>
      </c>
      <c r="C346">
        <v>100</v>
      </c>
      <c r="D346" t="s">
        <v>28</v>
      </c>
      <c r="E346">
        <v>390</v>
      </c>
      <c r="F346" s="192">
        <v>8</v>
      </c>
      <c r="G346" s="192">
        <f>F346*E346</f>
        <v>3120</v>
      </c>
      <c r="H346" s="192">
        <v>4</v>
      </c>
      <c r="I346" s="192">
        <f>H346*E346</f>
        <v>1560</v>
      </c>
      <c r="J346" s="193">
        <f>F346-H346</f>
        <v>4</v>
      </c>
      <c r="K346" s="197">
        <f>Table1[[#This Row],[Total Sales]]-Table1[[#This Row],[Total Cost]]</f>
        <v>1560</v>
      </c>
      <c r="L346">
        <v>315</v>
      </c>
      <c r="M346" t="s">
        <v>40</v>
      </c>
      <c r="N346" t="s">
        <v>17</v>
      </c>
    </row>
    <row r="347" spans="2:20" s="191" customFormat="1" hidden="1" x14ac:dyDescent="0.3">
      <c r="B347" s="189">
        <v>42138.232534722221</v>
      </c>
      <c r="C347">
        <v>100</v>
      </c>
      <c r="D347" t="s">
        <v>28</v>
      </c>
      <c r="E347">
        <v>390</v>
      </c>
      <c r="F347" s="192">
        <v>8</v>
      </c>
      <c r="G347" s="192">
        <f>F347*E347</f>
        <v>3120</v>
      </c>
      <c r="H347" s="192">
        <v>4</v>
      </c>
      <c r="I347" s="192">
        <f>H347*E347</f>
        <v>1560</v>
      </c>
      <c r="J347" s="193">
        <f>F347-H347</f>
        <v>4</v>
      </c>
      <c r="K347" s="197">
        <f>Table1[[#This Row],[Total Sales]]-Table1[[#This Row],[Total Cost]]</f>
        <v>1560</v>
      </c>
      <c r="L347">
        <v>95</v>
      </c>
      <c r="M347" t="s">
        <v>23</v>
      </c>
      <c r="N347" t="s">
        <v>17</v>
      </c>
    </row>
    <row r="348" spans="2:20" s="191" customFormat="1" hidden="1" x14ac:dyDescent="0.3">
      <c r="B348" s="189">
        <v>42078.35738425926</v>
      </c>
      <c r="C348">
        <v>100</v>
      </c>
      <c r="D348" t="s">
        <v>28</v>
      </c>
      <c r="E348">
        <v>390</v>
      </c>
      <c r="F348" s="192">
        <v>8</v>
      </c>
      <c r="G348" s="192">
        <f>F348*E348</f>
        <v>3120</v>
      </c>
      <c r="H348" s="192">
        <v>4</v>
      </c>
      <c r="I348" s="192">
        <f>H348*E348</f>
        <v>1560</v>
      </c>
      <c r="J348" s="193">
        <f>F348-H348</f>
        <v>4</v>
      </c>
      <c r="K348" s="197">
        <f>Table1[[#This Row],[Total Sales]]-Table1[[#This Row],[Total Cost]]</f>
        <v>1560</v>
      </c>
      <c r="L348">
        <v>95</v>
      </c>
      <c r="M348" t="s">
        <v>23</v>
      </c>
      <c r="N348" t="s">
        <v>17</v>
      </c>
    </row>
    <row r="349" spans="2:20" s="191" customFormat="1" hidden="1" x14ac:dyDescent="0.3">
      <c r="B349" s="189">
        <v>42044.033738425926</v>
      </c>
      <c r="C349">
        <v>100</v>
      </c>
      <c r="D349" t="s">
        <v>28</v>
      </c>
      <c r="E349">
        <v>390</v>
      </c>
      <c r="F349" s="192">
        <v>8</v>
      </c>
      <c r="G349" s="192">
        <f>F349*E349</f>
        <v>3120</v>
      </c>
      <c r="H349" s="192">
        <v>4</v>
      </c>
      <c r="I349" s="192">
        <f>H349*E349</f>
        <v>1560</v>
      </c>
      <c r="J349" s="193">
        <f>F349-H349</f>
        <v>4</v>
      </c>
      <c r="K349" s="197">
        <f>Table1[[#This Row],[Total Sales]]-Table1[[#This Row],[Total Cost]]</f>
        <v>1560</v>
      </c>
      <c r="L349">
        <v>95</v>
      </c>
      <c r="M349" t="s">
        <v>23</v>
      </c>
      <c r="N349" t="s">
        <v>17</v>
      </c>
    </row>
    <row r="350" spans="2:20" s="191" customFormat="1" hidden="1" x14ac:dyDescent="0.3">
      <c r="B350" s="189">
        <v>42022.008715277778</v>
      </c>
      <c r="C350">
        <v>100</v>
      </c>
      <c r="D350" t="s">
        <v>28</v>
      </c>
      <c r="E350">
        <v>390</v>
      </c>
      <c r="F350" s="192">
        <v>8</v>
      </c>
      <c r="G350" s="192">
        <f>F350*E350</f>
        <v>3120</v>
      </c>
      <c r="H350" s="192">
        <v>4</v>
      </c>
      <c r="I350" s="192">
        <f>H350*E350</f>
        <v>1560</v>
      </c>
      <c r="J350" s="193">
        <f>F350-H350</f>
        <v>4</v>
      </c>
      <c r="K350" s="197">
        <f>Table1[[#This Row],[Total Sales]]-Table1[[#This Row],[Total Cost]]</f>
        <v>1560</v>
      </c>
      <c r="L350">
        <v>95</v>
      </c>
      <c r="M350" t="s">
        <v>23</v>
      </c>
      <c r="N350" t="s">
        <v>17</v>
      </c>
    </row>
    <row r="351" spans="2:20" s="191" customFormat="1" hidden="1" x14ac:dyDescent="0.3">
      <c r="B351" s="189">
        <v>42348.723460648151</v>
      </c>
      <c r="C351">
        <v>100</v>
      </c>
      <c r="D351" t="s">
        <v>28</v>
      </c>
      <c r="E351">
        <v>390</v>
      </c>
      <c r="F351" s="192">
        <v>8</v>
      </c>
      <c r="G351" s="192">
        <f>F351*E351</f>
        <v>3120</v>
      </c>
      <c r="H351" s="192">
        <v>4</v>
      </c>
      <c r="I351" s="192">
        <f>H351*E351</f>
        <v>1560</v>
      </c>
      <c r="J351" s="193">
        <f>F351-H351</f>
        <v>4</v>
      </c>
      <c r="K351" s="197">
        <f>Table1[[#This Row],[Total Sales]]-Table1[[#This Row],[Total Cost]]</f>
        <v>1560</v>
      </c>
      <c r="L351">
        <v>95</v>
      </c>
      <c r="M351" t="s">
        <v>23</v>
      </c>
      <c r="N351" t="s">
        <v>14</v>
      </c>
    </row>
    <row r="352" spans="2:20" s="191" customFormat="1" hidden="1" x14ac:dyDescent="0.3">
      <c r="B352" s="189">
        <v>42214.703645833331</v>
      </c>
      <c r="C352">
        <v>100</v>
      </c>
      <c r="D352" t="s">
        <v>28</v>
      </c>
      <c r="E352">
        <v>390</v>
      </c>
      <c r="F352" s="192">
        <v>8</v>
      </c>
      <c r="G352" s="192">
        <f>F352*E352</f>
        <v>3120</v>
      </c>
      <c r="H352" s="192">
        <v>4</v>
      </c>
      <c r="I352" s="192">
        <f>H352*E352</f>
        <v>1560</v>
      </c>
      <c r="J352" s="193">
        <f>F352-H352</f>
        <v>4</v>
      </c>
      <c r="K352" s="197">
        <f>Table1[[#This Row],[Total Sales]]-Table1[[#This Row],[Total Cost]]</f>
        <v>1560</v>
      </c>
      <c r="L352">
        <v>572</v>
      </c>
      <c r="M352" t="s">
        <v>16</v>
      </c>
      <c r="N352" t="s">
        <v>14</v>
      </c>
    </row>
    <row r="353" spans="2:14" s="191" customFormat="1" hidden="1" x14ac:dyDescent="0.3">
      <c r="B353" s="189">
        <v>42204.096215277779</v>
      </c>
      <c r="C353">
        <v>100</v>
      </c>
      <c r="D353" t="s">
        <v>28</v>
      </c>
      <c r="E353">
        <v>390</v>
      </c>
      <c r="F353" s="192">
        <v>8</v>
      </c>
      <c r="G353" s="192">
        <f>F353*E353</f>
        <v>3120</v>
      </c>
      <c r="H353" s="192">
        <v>4</v>
      </c>
      <c r="I353" s="192">
        <f>H353*E353</f>
        <v>1560</v>
      </c>
      <c r="J353" s="193">
        <f>F353-H353</f>
        <v>4</v>
      </c>
      <c r="K353" s="197">
        <f>Table1[[#This Row],[Total Sales]]-Table1[[#This Row],[Total Cost]]</f>
        <v>1560</v>
      </c>
      <c r="L353">
        <v>95</v>
      </c>
      <c r="M353" t="s">
        <v>23</v>
      </c>
      <c r="N353" t="s">
        <v>14</v>
      </c>
    </row>
    <row r="354" spans="2:14" s="191" customFormat="1" hidden="1" x14ac:dyDescent="0.3">
      <c r="B354" s="189">
        <v>42098.763842592591</v>
      </c>
      <c r="C354">
        <v>100</v>
      </c>
      <c r="D354" t="s">
        <v>28</v>
      </c>
      <c r="E354">
        <v>390</v>
      </c>
      <c r="F354" s="192">
        <v>8</v>
      </c>
      <c r="G354" s="192">
        <f>F354*E354</f>
        <v>3120</v>
      </c>
      <c r="H354" s="192">
        <v>4</v>
      </c>
      <c r="I354" s="192">
        <f>H354*E354</f>
        <v>1560</v>
      </c>
      <c r="J354" s="193">
        <f>F354-H354</f>
        <v>4</v>
      </c>
      <c r="K354" s="197">
        <f>Table1[[#This Row],[Total Sales]]-Table1[[#This Row],[Total Cost]]</f>
        <v>1560</v>
      </c>
      <c r="L354">
        <v>233</v>
      </c>
      <c r="M354" t="s">
        <v>13</v>
      </c>
      <c r="N354" t="s">
        <v>14</v>
      </c>
    </row>
    <row r="355" spans="2:14" s="191" customFormat="1" hidden="1" x14ac:dyDescent="0.3">
      <c r="B355" s="189">
        <v>42090.102986111109</v>
      </c>
      <c r="C355">
        <v>100</v>
      </c>
      <c r="D355" t="s">
        <v>28</v>
      </c>
      <c r="E355">
        <v>390</v>
      </c>
      <c r="F355" s="192">
        <v>8</v>
      </c>
      <c r="G355" s="192">
        <f>F355*E355</f>
        <v>3120</v>
      </c>
      <c r="H355" s="192">
        <v>4</v>
      </c>
      <c r="I355" s="192">
        <f>H355*E355</f>
        <v>1560</v>
      </c>
      <c r="J355" s="193">
        <f>F355-H355</f>
        <v>4</v>
      </c>
      <c r="K355" s="197">
        <f>Table1[[#This Row],[Total Sales]]-Table1[[#This Row],[Total Cost]]</f>
        <v>1560</v>
      </c>
      <c r="L355">
        <v>557</v>
      </c>
      <c r="M355" t="s">
        <v>27</v>
      </c>
      <c r="N355" t="s">
        <v>14</v>
      </c>
    </row>
    <row r="356" spans="2:14" s="191" customFormat="1" hidden="1" x14ac:dyDescent="0.3">
      <c r="B356" s="189">
        <v>42090.102986111109</v>
      </c>
      <c r="C356">
        <v>100</v>
      </c>
      <c r="D356" t="s">
        <v>28</v>
      </c>
      <c r="E356">
        <v>390</v>
      </c>
      <c r="F356" s="192">
        <v>8</v>
      </c>
      <c r="G356" s="192">
        <f>F356*E356</f>
        <v>3120</v>
      </c>
      <c r="H356" s="192">
        <v>4</v>
      </c>
      <c r="I356" s="192">
        <f>H356*E356</f>
        <v>1560</v>
      </c>
      <c r="J356" s="193">
        <f>F356-H356</f>
        <v>4</v>
      </c>
      <c r="K356" s="197">
        <f>Table1[[#This Row],[Total Sales]]-Table1[[#This Row],[Total Cost]]</f>
        <v>1560</v>
      </c>
      <c r="L356">
        <v>557</v>
      </c>
      <c r="M356" t="s">
        <v>27</v>
      </c>
      <c r="N356" t="s">
        <v>14</v>
      </c>
    </row>
    <row r="357" spans="2:14" s="191" customFormat="1" hidden="1" x14ac:dyDescent="0.3">
      <c r="B357" s="189">
        <v>42020.54859953704</v>
      </c>
      <c r="C357">
        <v>100</v>
      </c>
      <c r="D357" t="s">
        <v>28</v>
      </c>
      <c r="E357">
        <v>390</v>
      </c>
      <c r="F357" s="192">
        <v>8</v>
      </c>
      <c r="G357" s="192">
        <f>F357*E357</f>
        <v>3120</v>
      </c>
      <c r="H357" s="192">
        <v>4</v>
      </c>
      <c r="I357" s="192">
        <f>H357*E357</f>
        <v>1560</v>
      </c>
      <c r="J357" s="193">
        <f>F357-H357</f>
        <v>4</v>
      </c>
      <c r="K357" s="197">
        <f>Table1[[#This Row],[Total Sales]]-Table1[[#This Row],[Total Cost]]</f>
        <v>1560</v>
      </c>
      <c r="L357">
        <v>95</v>
      </c>
      <c r="M357" t="s">
        <v>23</v>
      </c>
      <c r="N357" t="s">
        <v>14</v>
      </c>
    </row>
    <row r="358" spans="2:14" s="191" customFormat="1" hidden="1" x14ac:dyDescent="0.3">
      <c r="B358" s="189">
        <v>42050.590208333335</v>
      </c>
      <c r="C358">
        <v>100</v>
      </c>
      <c r="D358" t="s">
        <v>28</v>
      </c>
      <c r="E358">
        <v>390</v>
      </c>
      <c r="F358" s="192">
        <v>8</v>
      </c>
      <c r="G358" s="192">
        <f>F358*E358</f>
        <v>3120</v>
      </c>
      <c r="H358" s="192">
        <v>4</v>
      </c>
      <c r="I358" s="192">
        <f>H358*E358</f>
        <v>1560</v>
      </c>
      <c r="J358" s="193">
        <f>F358-H358</f>
        <v>4</v>
      </c>
      <c r="K358" s="197">
        <f>Table1[[#This Row],[Total Sales]]-Table1[[#This Row],[Total Cost]]</f>
        <v>1560</v>
      </c>
      <c r="L358">
        <v>95</v>
      </c>
      <c r="M358" t="s">
        <v>23</v>
      </c>
      <c r="N358" t="s">
        <v>38</v>
      </c>
    </row>
    <row r="359" spans="2:14" s="191" customFormat="1" hidden="1" x14ac:dyDescent="0.3">
      <c r="B359" s="189">
        <v>42257.252349537041</v>
      </c>
      <c r="C359">
        <v>100</v>
      </c>
      <c r="D359" t="s">
        <v>28</v>
      </c>
      <c r="E359">
        <v>390</v>
      </c>
      <c r="F359" s="192">
        <v>8</v>
      </c>
      <c r="G359" s="192">
        <f>F359*E359</f>
        <v>3120</v>
      </c>
      <c r="H359" s="192">
        <v>4</v>
      </c>
      <c r="I359" s="192">
        <f>H359*E359</f>
        <v>1560</v>
      </c>
      <c r="J359" s="193">
        <f>F359-H359</f>
        <v>4</v>
      </c>
      <c r="K359" s="197">
        <f>Table1[[#This Row],[Total Sales]]-Table1[[#This Row],[Total Cost]]</f>
        <v>1560</v>
      </c>
      <c r="L359">
        <v>557</v>
      </c>
      <c r="M359" t="s">
        <v>27</v>
      </c>
      <c r="N359" t="s">
        <v>38</v>
      </c>
    </row>
    <row r="360" spans="2:14" s="191" customFormat="1" hidden="1" x14ac:dyDescent="0.3">
      <c r="B360" s="189">
        <v>42167.11347222222</v>
      </c>
      <c r="C360">
        <v>100</v>
      </c>
      <c r="D360" t="s">
        <v>28</v>
      </c>
      <c r="E360">
        <v>390</v>
      </c>
      <c r="F360" s="192">
        <v>8</v>
      </c>
      <c r="G360" s="192">
        <f>F360*E360</f>
        <v>3120</v>
      </c>
      <c r="H360" s="192">
        <v>4</v>
      </c>
      <c r="I360" s="192">
        <f>H360*E360</f>
        <v>1560</v>
      </c>
      <c r="J360" s="193">
        <f>F360-H360</f>
        <v>4</v>
      </c>
      <c r="K360" s="197">
        <f>Table1[[#This Row],[Total Sales]]-Table1[[#This Row],[Total Cost]]</f>
        <v>1560</v>
      </c>
      <c r="L360">
        <v>557</v>
      </c>
      <c r="M360" t="s">
        <v>27</v>
      </c>
      <c r="N360" t="s">
        <v>38</v>
      </c>
    </row>
    <row r="361" spans="2:14" s="191" customFormat="1" hidden="1" x14ac:dyDescent="0.3">
      <c r="B361" s="189">
        <v>42124.60396990741</v>
      </c>
      <c r="C361">
        <v>100</v>
      </c>
      <c r="D361" t="s">
        <v>28</v>
      </c>
      <c r="E361">
        <v>390</v>
      </c>
      <c r="F361" s="192">
        <v>8</v>
      </c>
      <c r="G361" s="192">
        <f>F361*E361</f>
        <v>3120</v>
      </c>
      <c r="H361" s="192">
        <v>4</v>
      </c>
      <c r="I361" s="192">
        <f>H361*E361</f>
        <v>1560</v>
      </c>
      <c r="J361" s="193">
        <f>F361-H361</f>
        <v>4</v>
      </c>
      <c r="K361" s="197">
        <f>Table1[[#This Row],[Total Sales]]-Table1[[#This Row],[Total Cost]]</f>
        <v>1560</v>
      </c>
      <c r="L361">
        <v>572</v>
      </c>
      <c r="M361" t="s">
        <v>16</v>
      </c>
      <c r="N361" t="s">
        <v>38</v>
      </c>
    </row>
    <row r="362" spans="2:14" s="191" customFormat="1" hidden="1" x14ac:dyDescent="0.3">
      <c r="B362" s="189">
        <v>42095.657881944448</v>
      </c>
      <c r="C362">
        <v>100</v>
      </c>
      <c r="D362" t="s">
        <v>28</v>
      </c>
      <c r="E362">
        <v>390</v>
      </c>
      <c r="F362" s="192">
        <v>8</v>
      </c>
      <c r="G362" s="192">
        <f>F362*E362</f>
        <v>3120</v>
      </c>
      <c r="H362" s="192">
        <v>4</v>
      </c>
      <c r="I362" s="192">
        <f>H362*E362</f>
        <v>1560</v>
      </c>
      <c r="J362" s="193">
        <f>F362-H362</f>
        <v>4</v>
      </c>
      <c r="K362" s="197">
        <f>Table1[[#This Row],[Total Sales]]-Table1[[#This Row],[Total Cost]]</f>
        <v>1560</v>
      </c>
      <c r="L362">
        <v>95</v>
      </c>
      <c r="M362" t="s">
        <v>23</v>
      </c>
      <c r="N362" t="s">
        <v>38</v>
      </c>
    </row>
    <row r="363" spans="2:14" s="191" customFormat="1" hidden="1" x14ac:dyDescent="0.3">
      <c r="B363" s="189">
        <v>42033.539594907408</v>
      </c>
      <c r="C363">
        <v>100</v>
      </c>
      <c r="D363" t="s">
        <v>28</v>
      </c>
      <c r="E363">
        <v>390</v>
      </c>
      <c r="F363" s="192">
        <v>8</v>
      </c>
      <c r="G363" s="192">
        <f>F363*E363</f>
        <v>3120</v>
      </c>
      <c r="H363" s="192">
        <v>4</v>
      </c>
      <c r="I363" s="192">
        <f>H363*E363</f>
        <v>1560</v>
      </c>
      <c r="J363" s="193">
        <f>F363-H363</f>
        <v>4</v>
      </c>
      <c r="K363" s="197">
        <f>Table1[[#This Row],[Total Sales]]-Table1[[#This Row],[Total Cost]]</f>
        <v>1560</v>
      </c>
      <c r="L363">
        <v>95</v>
      </c>
      <c r="M363" t="s">
        <v>23</v>
      </c>
      <c r="N363" t="s">
        <v>38</v>
      </c>
    </row>
    <row r="364" spans="2:14" s="191" customFormat="1" hidden="1" x14ac:dyDescent="0.3">
      <c r="B364" s="189">
        <v>42051.302164351851</v>
      </c>
      <c r="C364">
        <v>16</v>
      </c>
      <c r="D364" t="s">
        <v>12</v>
      </c>
      <c r="E364">
        <v>789</v>
      </c>
      <c r="F364" s="192">
        <v>16</v>
      </c>
      <c r="G364" s="192">
        <f>F364*E364</f>
        <v>12624</v>
      </c>
      <c r="H364" s="192">
        <v>14</v>
      </c>
      <c r="I364" s="192">
        <f>H364*E364</f>
        <v>11046</v>
      </c>
      <c r="J364" s="193">
        <f>F364-H364</f>
        <v>2</v>
      </c>
      <c r="K364" s="197">
        <f>Table1[[#This Row],[Total Sales]]-Table1[[#This Row],[Total Cost]]</f>
        <v>1578</v>
      </c>
      <c r="L364">
        <v>686</v>
      </c>
      <c r="M364" t="s">
        <v>31</v>
      </c>
      <c r="N364" t="s">
        <v>17</v>
      </c>
    </row>
    <row r="365" spans="2:14" s="191" customFormat="1" hidden="1" x14ac:dyDescent="0.3">
      <c r="B365" s="189">
        <v>42037.947094907409</v>
      </c>
      <c r="C365">
        <v>16</v>
      </c>
      <c r="D365" t="s">
        <v>12</v>
      </c>
      <c r="E365">
        <v>789</v>
      </c>
      <c r="F365" s="192">
        <v>16</v>
      </c>
      <c r="G365" s="192">
        <f>F365*E365</f>
        <v>12624</v>
      </c>
      <c r="H365" s="192">
        <v>14</v>
      </c>
      <c r="I365" s="192">
        <f>H365*E365</f>
        <v>11046</v>
      </c>
      <c r="J365" s="193">
        <f>F365-H365</f>
        <v>2</v>
      </c>
      <c r="K365" s="197">
        <f>Table1[[#This Row],[Total Sales]]-Table1[[#This Row],[Total Cost]]</f>
        <v>1578</v>
      </c>
      <c r="L365">
        <v>14</v>
      </c>
      <c r="M365" t="s">
        <v>25</v>
      </c>
      <c r="N365" t="s">
        <v>17</v>
      </c>
    </row>
    <row r="366" spans="2:14" s="191" customFormat="1" hidden="1" x14ac:dyDescent="0.3">
      <c r="B366" s="189">
        <v>42308.14162037037</v>
      </c>
      <c r="C366">
        <v>16</v>
      </c>
      <c r="D366" t="s">
        <v>12</v>
      </c>
      <c r="E366">
        <v>790</v>
      </c>
      <c r="F366" s="192">
        <v>16</v>
      </c>
      <c r="G366" s="192">
        <f>F366*E366</f>
        <v>12640</v>
      </c>
      <c r="H366" s="192">
        <v>14</v>
      </c>
      <c r="I366" s="192">
        <f>H366*E366</f>
        <v>11060</v>
      </c>
      <c r="J366" s="193">
        <f>F366-H366</f>
        <v>2</v>
      </c>
      <c r="K366" s="197">
        <f>Table1[[#This Row],[Total Sales]]-Table1[[#This Row],[Total Cost]]</f>
        <v>1580</v>
      </c>
      <c r="L366">
        <v>7</v>
      </c>
      <c r="M366" t="s">
        <v>24</v>
      </c>
      <c r="N366" t="s">
        <v>14</v>
      </c>
    </row>
    <row r="367" spans="2:14" s="191" customFormat="1" hidden="1" x14ac:dyDescent="0.3">
      <c r="B367" s="189">
        <v>42170.222777777781</v>
      </c>
      <c r="C367">
        <v>5</v>
      </c>
      <c r="D367" t="s">
        <v>22</v>
      </c>
      <c r="E367">
        <v>80</v>
      </c>
      <c r="F367" s="192">
        <v>45</v>
      </c>
      <c r="G367" s="192">
        <f>F367*E367</f>
        <v>3600</v>
      </c>
      <c r="H367" s="192">
        <v>25</v>
      </c>
      <c r="I367" s="192">
        <f>H367*E367</f>
        <v>2000</v>
      </c>
      <c r="J367" s="193">
        <f>F367-H367</f>
        <v>20</v>
      </c>
      <c r="K367" s="197">
        <f>Table1[[#This Row],[Total Sales]]-Table1[[#This Row],[Total Cost]]</f>
        <v>1600</v>
      </c>
      <c r="L367">
        <v>7</v>
      </c>
      <c r="M367" t="s">
        <v>24</v>
      </c>
      <c r="N367" t="s">
        <v>17</v>
      </c>
    </row>
    <row r="368" spans="2:14" s="191" customFormat="1" hidden="1" x14ac:dyDescent="0.3">
      <c r="B368" s="189">
        <v>42176.91611111111</v>
      </c>
      <c r="C368">
        <v>16</v>
      </c>
      <c r="D368" t="s">
        <v>12</v>
      </c>
      <c r="E368">
        <v>810</v>
      </c>
      <c r="F368" s="192">
        <v>16</v>
      </c>
      <c r="G368" s="192">
        <f>F368*E368</f>
        <v>12960</v>
      </c>
      <c r="H368" s="192">
        <v>14</v>
      </c>
      <c r="I368" s="192">
        <f>H368*E368</f>
        <v>11340</v>
      </c>
      <c r="J368" s="193">
        <f>F368-H368</f>
        <v>2</v>
      </c>
      <c r="K368" s="197">
        <f>Table1[[#This Row],[Total Sales]]-Table1[[#This Row],[Total Cost]]</f>
        <v>1620</v>
      </c>
      <c r="L368">
        <v>557</v>
      </c>
      <c r="M368" t="s">
        <v>27</v>
      </c>
      <c r="N368" t="s">
        <v>17</v>
      </c>
    </row>
    <row r="369" spans="2:14" s="191" customFormat="1" hidden="1" x14ac:dyDescent="0.3">
      <c r="B369" s="189">
        <v>42156.290034722224</v>
      </c>
      <c r="C369">
        <v>4</v>
      </c>
      <c r="D369" t="s">
        <v>15</v>
      </c>
      <c r="E369">
        <v>540</v>
      </c>
      <c r="F369" s="192">
        <v>9</v>
      </c>
      <c r="G369" s="192">
        <f>F369*E369</f>
        <v>4860</v>
      </c>
      <c r="H369" s="192">
        <v>6</v>
      </c>
      <c r="I369" s="192">
        <f>H369*E369</f>
        <v>3240</v>
      </c>
      <c r="J369" s="193">
        <f>F369-H369</f>
        <v>3</v>
      </c>
      <c r="K369" s="197">
        <f>Table1[[#This Row],[Total Sales]]-Table1[[#This Row],[Total Cost]]</f>
        <v>1620</v>
      </c>
      <c r="L369">
        <v>23</v>
      </c>
      <c r="M369" t="s">
        <v>21</v>
      </c>
      <c r="N369" t="s">
        <v>14</v>
      </c>
    </row>
    <row r="370" spans="2:14" s="191" customFormat="1" hidden="1" x14ac:dyDescent="0.3">
      <c r="B370" s="189">
        <v>42009.351168981484</v>
      </c>
      <c r="C370">
        <v>30</v>
      </c>
      <c r="D370" t="s">
        <v>26</v>
      </c>
      <c r="E370">
        <v>270</v>
      </c>
      <c r="F370" s="192">
        <v>12</v>
      </c>
      <c r="G370" s="192">
        <f>F370*E370</f>
        <v>3240</v>
      </c>
      <c r="H370" s="192">
        <v>6</v>
      </c>
      <c r="I370" s="192">
        <f>H370*E370</f>
        <v>1620</v>
      </c>
      <c r="J370" s="193">
        <f>F370-H370</f>
        <v>6</v>
      </c>
      <c r="K370" s="197">
        <f>Table1[[#This Row],[Total Sales]]-Table1[[#This Row],[Total Cost]]</f>
        <v>1620</v>
      </c>
      <c r="L370">
        <v>233</v>
      </c>
      <c r="M370" t="s">
        <v>13</v>
      </c>
      <c r="N370" t="s">
        <v>17</v>
      </c>
    </row>
    <row r="371" spans="2:14" s="191" customFormat="1" hidden="1" x14ac:dyDescent="0.3">
      <c r="B371" s="189">
        <v>42006</v>
      </c>
      <c r="C371">
        <v>30</v>
      </c>
      <c r="D371" t="s">
        <v>26</v>
      </c>
      <c r="E371">
        <v>270</v>
      </c>
      <c r="F371" s="192">
        <v>12</v>
      </c>
      <c r="G371" s="192">
        <f>F371*E371</f>
        <v>3240</v>
      </c>
      <c r="H371" s="192">
        <v>6</v>
      </c>
      <c r="I371" s="192">
        <f>H371*E371</f>
        <v>1620</v>
      </c>
      <c r="J371" s="193">
        <f>F371-H371</f>
        <v>6</v>
      </c>
      <c r="K371" s="197">
        <f>Table1[[#This Row],[Total Sales]]-Table1[[#This Row],[Total Cost]]</f>
        <v>1620</v>
      </c>
      <c r="L371">
        <v>233</v>
      </c>
      <c r="M371" t="s">
        <v>13</v>
      </c>
      <c r="N371" t="s">
        <v>17</v>
      </c>
    </row>
    <row r="372" spans="2:14" s="191" customFormat="1" hidden="1" x14ac:dyDescent="0.3">
      <c r="B372" s="189">
        <v>42108.176840277774</v>
      </c>
      <c r="C372">
        <v>16</v>
      </c>
      <c r="D372" t="s">
        <v>12</v>
      </c>
      <c r="E372">
        <v>820</v>
      </c>
      <c r="F372" s="192">
        <v>16</v>
      </c>
      <c r="G372" s="192">
        <f>F372*E372</f>
        <v>13120</v>
      </c>
      <c r="H372" s="192">
        <v>14</v>
      </c>
      <c r="I372" s="192">
        <f>H372*E372</f>
        <v>11480</v>
      </c>
      <c r="J372" s="193">
        <f>F372-H372</f>
        <v>2</v>
      </c>
      <c r="K372" s="197">
        <f>Table1[[#This Row],[Total Sales]]-Table1[[#This Row],[Total Cost]]</f>
        <v>1640</v>
      </c>
      <c r="L372">
        <v>7</v>
      </c>
      <c r="M372" t="s">
        <v>24</v>
      </c>
      <c r="N372" t="s">
        <v>17</v>
      </c>
    </row>
    <row r="373" spans="2:14" s="191" customFormat="1" hidden="1" x14ac:dyDescent="0.3">
      <c r="B373" s="189">
        <v>42037.947094907409</v>
      </c>
      <c r="C373">
        <v>16</v>
      </c>
      <c r="D373" t="s">
        <v>12</v>
      </c>
      <c r="E373">
        <v>820</v>
      </c>
      <c r="F373" s="192">
        <v>16</v>
      </c>
      <c r="G373" s="192">
        <f>F373*E373</f>
        <v>13120</v>
      </c>
      <c r="H373" s="192">
        <v>14</v>
      </c>
      <c r="I373" s="192">
        <f>H373*E373</f>
        <v>11480</v>
      </c>
      <c r="J373" s="193">
        <f>F373-H373</f>
        <v>2</v>
      </c>
      <c r="K373" s="197">
        <f>Table1[[#This Row],[Total Sales]]-Table1[[#This Row],[Total Cost]]</f>
        <v>1640</v>
      </c>
      <c r="L373">
        <v>14</v>
      </c>
      <c r="M373" t="s">
        <v>25</v>
      </c>
      <c r="N373" t="s">
        <v>17</v>
      </c>
    </row>
    <row r="374" spans="2:14" s="191" customFormat="1" hidden="1" x14ac:dyDescent="0.3">
      <c r="B374" s="189">
        <v>42154.238402777781</v>
      </c>
      <c r="C374">
        <v>31</v>
      </c>
      <c r="D374" t="s">
        <v>35</v>
      </c>
      <c r="E374">
        <v>330</v>
      </c>
      <c r="F374" s="192">
        <v>17</v>
      </c>
      <c r="G374" s="192">
        <f>F374*E374</f>
        <v>5610</v>
      </c>
      <c r="H374" s="192">
        <v>12</v>
      </c>
      <c r="I374" s="192">
        <f>H374*E374</f>
        <v>3960</v>
      </c>
      <c r="J374" s="193">
        <f>F374-H374</f>
        <v>5</v>
      </c>
      <c r="K374" s="197">
        <f>Table1[[#This Row],[Total Sales]]-Table1[[#This Row],[Total Cost]]</f>
        <v>1650</v>
      </c>
      <c r="L374">
        <v>14</v>
      </c>
      <c r="M374" t="s">
        <v>25</v>
      </c>
      <c r="N374" t="s">
        <v>17</v>
      </c>
    </row>
    <row r="375" spans="2:14" s="191" customFormat="1" hidden="1" x14ac:dyDescent="0.3">
      <c r="B375" s="189">
        <v>42066.797488425924</v>
      </c>
      <c r="C375">
        <v>31</v>
      </c>
      <c r="D375" t="s">
        <v>35</v>
      </c>
      <c r="E375">
        <v>330</v>
      </c>
      <c r="F375" s="192">
        <v>17</v>
      </c>
      <c r="G375" s="192">
        <f>F375*E375</f>
        <v>5610</v>
      </c>
      <c r="H375" s="192">
        <v>12</v>
      </c>
      <c r="I375" s="192">
        <f>H375*E375</f>
        <v>3960</v>
      </c>
      <c r="J375" s="193">
        <f>F375-H375</f>
        <v>5</v>
      </c>
      <c r="K375" s="197">
        <f>Table1[[#This Row],[Total Sales]]-Table1[[#This Row],[Total Cost]]</f>
        <v>1650</v>
      </c>
      <c r="L375">
        <v>7</v>
      </c>
      <c r="M375" t="s">
        <v>24</v>
      </c>
      <c r="N375" t="s">
        <v>17</v>
      </c>
    </row>
    <row r="376" spans="2:14" s="191" customFormat="1" hidden="1" x14ac:dyDescent="0.3">
      <c r="B376" s="189">
        <v>42033.539594907408</v>
      </c>
      <c r="C376">
        <v>31</v>
      </c>
      <c r="D376" t="s">
        <v>35</v>
      </c>
      <c r="E376">
        <v>333</v>
      </c>
      <c r="F376" s="192">
        <v>17</v>
      </c>
      <c r="G376" s="192">
        <f>F376*E376</f>
        <v>5661</v>
      </c>
      <c r="H376" s="192">
        <v>12</v>
      </c>
      <c r="I376" s="192">
        <f>H376*E376</f>
        <v>3996</v>
      </c>
      <c r="J376" s="193">
        <f>F376-H376</f>
        <v>5</v>
      </c>
      <c r="K376" s="197">
        <f>Table1[[#This Row],[Total Sales]]-Table1[[#This Row],[Total Cost]]</f>
        <v>1665</v>
      </c>
      <c r="L376">
        <v>7</v>
      </c>
      <c r="M376" t="s">
        <v>24</v>
      </c>
      <c r="N376" t="s">
        <v>14</v>
      </c>
    </row>
    <row r="377" spans="2:14" s="191" customFormat="1" hidden="1" x14ac:dyDescent="0.3">
      <c r="B377" s="189">
        <v>42129.714953703704</v>
      </c>
      <c r="C377">
        <v>16</v>
      </c>
      <c r="D377" t="s">
        <v>12</v>
      </c>
      <c r="E377">
        <v>840</v>
      </c>
      <c r="F377" s="192">
        <v>16</v>
      </c>
      <c r="G377" s="192">
        <f>F377*E377</f>
        <v>13440</v>
      </c>
      <c r="H377" s="192">
        <v>14</v>
      </c>
      <c r="I377" s="192">
        <f>H377*E377</f>
        <v>11760</v>
      </c>
      <c r="J377" s="193">
        <f>F377-H377</f>
        <v>2</v>
      </c>
      <c r="K377" s="197">
        <f>Table1[[#This Row],[Total Sales]]-Table1[[#This Row],[Total Cost]]</f>
        <v>1680</v>
      </c>
      <c r="L377">
        <v>846</v>
      </c>
      <c r="M377" t="s">
        <v>30</v>
      </c>
      <c r="N377" t="s">
        <v>17</v>
      </c>
    </row>
    <row r="378" spans="2:14" s="191" customFormat="1" hidden="1" x14ac:dyDescent="0.3">
      <c r="B378" s="189">
        <v>42308.14162037037</v>
      </c>
      <c r="C378">
        <v>4</v>
      </c>
      <c r="D378" t="s">
        <v>15</v>
      </c>
      <c r="E378">
        <v>560</v>
      </c>
      <c r="F378" s="192">
        <v>9</v>
      </c>
      <c r="G378" s="192">
        <f>F378*E378</f>
        <v>5040</v>
      </c>
      <c r="H378" s="192">
        <v>6</v>
      </c>
      <c r="I378" s="192">
        <f>H378*E378</f>
        <v>3360</v>
      </c>
      <c r="J378" s="193">
        <f>F378-H378</f>
        <v>3</v>
      </c>
      <c r="K378" s="197">
        <f>Table1[[#This Row],[Total Sales]]-Table1[[#This Row],[Total Cost]]</f>
        <v>1680</v>
      </c>
      <c r="L378">
        <v>23</v>
      </c>
      <c r="M378" t="s">
        <v>21</v>
      </c>
      <c r="N378" t="s">
        <v>17</v>
      </c>
    </row>
    <row r="379" spans="2:14" s="191" customFormat="1" hidden="1" x14ac:dyDescent="0.3">
      <c r="B379" s="189">
        <v>42154.802986111114</v>
      </c>
      <c r="C379">
        <v>4</v>
      </c>
      <c r="D379" t="s">
        <v>15</v>
      </c>
      <c r="E379">
        <v>560</v>
      </c>
      <c r="F379" s="192">
        <v>9</v>
      </c>
      <c r="G379" s="192">
        <f>F379*E379</f>
        <v>5040</v>
      </c>
      <c r="H379" s="192">
        <v>6</v>
      </c>
      <c r="I379" s="192">
        <f>H379*E379</f>
        <v>3360</v>
      </c>
      <c r="J379" s="193">
        <f>F379-H379</f>
        <v>3</v>
      </c>
      <c r="K379" s="197">
        <f>Table1[[#This Row],[Total Sales]]-Table1[[#This Row],[Total Cost]]</f>
        <v>1680</v>
      </c>
      <c r="L379">
        <v>23</v>
      </c>
      <c r="M379" t="s">
        <v>21</v>
      </c>
      <c r="N379" t="s">
        <v>17</v>
      </c>
    </row>
    <row r="380" spans="2:14" s="191" customFormat="1" hidden="1" x14ac:dyDescent="0.3">
      <c r="B380" s="189">
        <v>42347.846296296295</v>
      </c>
      <c r="C380">
        <v>30</v>
      </c>
      <c r="D380" t="s">
        <v>26</v>
      </c>
      <c r="E380">
        <v>280</v>
      </c>
      <c r="F380" s="192">
        <v>12</v>
      </c>
      <c r="G380" s="192">
        <f>F380*E380</f>
        <v>3360</v>
      </c>
      <c r="H380" s="192">
        <v>6</v>
      </c>
      <c r="I380" s="192">
        <f>H380*E380</f>
        <v>1680</v>
      </c>
      <c r="J380" s="193">
        <f>F380-H380</f>
        <v>6</v>
      </c>
      <c r="K380" s="197">
        <f>Table1[[#This Row],[Total Sales]]-Table1[[#This Row],[Total Cost]]</f>
        <v>1680</v>
      </c>
      <c r="L380">
        <v>95</v>
      </c>
      <c r="M380" t="s">
        <v>23</v>
      </c>
      <c r="N380" t="s">
        <v>17</v>
      </c>
    </row>
    <row r="381" spans="2:14" s="191" customFormat="1" hidden="1" x14ac:dyDescent="0.3">
      <c r="B381" s="189">
        <v>42080.92732638889</v>
      </c>
      <c r="C381">
        <v>4</v>
      </c>
      <c r="D381" t="s">
        <v>15</v>
      </c>
      <c r="E381">
        <v>564</v>
      </c>
      <c r="F381" s="192">
        <v>9</v>
      </c>
      <c r="G381" s="192">
        <f>F381*E381</f>
        <v>5076</v>
      </c>
      <c r="H381" s="192">
        <v>6</v>
      </c>
      <c r="I381" s="192">
        <f>H381*E381</f>
        <v>3384</v>
      </c>
      <c r="J381" s="193">
        <f>F381-H381</f>
        <v>3</v>
      </c>
      <c r="K381" s="197">
        <f>Table1[[#This Row],[Total Sales]]-Table1[[#This Row],[Total Cost]]</f>
        <v>1692</v>
      </c>
      <c r="L381">
        <v>846</v>
      </c>
      <c r="M381" t="s">
        <v>30</v>
      </c>
      <c r="N381" t="s">
        <v>17</v>
      </c>
    </row>
    <row r="382" spans="2:14" s="191" customFormat="1" hidden="1" x14ac:dyDescent="0.3">
      <c r="B382" s="189">
        <v>42118.242118055554</v>
      </c>
      <c r="C382">
        <v>16</v>
      </c>
      <c r="D382" t="s">
        <v>12</v>
      </c>
      <c r="E382">
        <v>850</v>
      </c>
      <c r="F382" s="192">
        <v>16</v>
      </c>
      <c r="G382" s="192">
        <f>F382*E382</f>
        <v>13600</v>
      </c>
      <c r="H382" s="192">
        <v>14</v>
      </c>
      <c r="I382" s="192">
        <f>H382*E382</f>
        <v>11900</v>
      </c>
      <c r="J382" s="193">
        <f>F382-H382</f>
        <v>2</v>
      </c>
      <c r="K382" s="197">
        <f>Table1[[#This Row],[Total Sales]]-Table1[[#This Row],[Total Cost]]</f>
        <v>1700</v>
      </c>
      <c r="L382">
        <v>686</v>
      </c>
      <c r="M382" t="s">
        <v>31</v>
      </c>
      <c r="N382" t="s">
        <v>14</v>
      </c>
    </row>
    <row r="383" spans="2:14" s="191" customFormat="1" hidden="1" x14ac:dyDescent="0.3">
      <c r="B383" s="189">
        <v>42069.518379629626</v>
      </c>
      <c r="C383">
        <v>16</v>
      </c>
      <c r="D383" t="s">
        <v>12</v>
      </c>
      <c r="E383">
        <v>855</v>
      </c>
      <c r="F383" s="192">
        <v>16</v>
      </c>
      <c r="G383" s="192">
        <f>F383*E383</f>
        <v>13680</v>
      </c>
      <c r="H383" s="192">
        <v>14</v>
      </c>
      <c r="I383" s="192">
        <f>H383*E383</f>
        <v>11970</v>
      </c>
      <c r="J383" s="193">
        <f>F383-H383</f>
        <v>2</v>
      </c>
      <c r="K383" s="197">
        <f>Table1[[#This Row],[Total Sales]]-Table1[[#This Row],[Total Cost]]</f>
        <v>1710</v>
      </c>
      <c r="L383">
        <v>7</v>
      </c>
      <c r="M383" t="s">
        <v>24</v>
      </c>
      <c r="N383" t="s">
        <v>14</v>
      </c>
    </row>
    <row r="384" spans="2:14" s="191" customFormat="1" hidden="1" x14ac:dyDescent="0.3">
      <c r="B384" s="189">
        <v>42285.127314814818</v>
      </c>
      <c r="C384">
        <v>100</v>
      </c>
      <c r="D384" t="s">
        <v>28</v>
      </c>
      <c r="E384">
        <v>430</v>
      </c>
      <c r="F384" s="192">
        <v>8</v>
      </c>
      <c r="G384" s="192">
        <f>F384*E384</f>
        <v>3440</v>
      </c>
      <c r="H384" s="192">
        <v>4</v>
      </c>
      <c r="I384" s="192">
        <f>H384*E384</f>
        <v>1720</v>
      </c>
      <c r="J384" s="193">
        <f>F384-H384</f>
        <v>4</v>
      </c>
      <c r="K384" s="197">
        <f>Table1[[#This Row],[Total Sales]]-Table1[[#This Row],[Total Cost]]</f>
        <v>1720</v>
      </c>
      <c r="L384">
        <v>14</v>
      </c>
      <c r="M384" t="s">
        <v>25</v>
      </c>
      <c r="N384" t="s">
        <v>14</v>
      </c>
    </row>
    <row r="385" spans="2:14" s="191" customFormat="1" hidden="1" x14ac:dyDescent="0.3">
      <c r="B385" s="189">
        <v>42045.885277777779</v>
      </c>
      <c r="C385">
        <v>16</v>
      </c>
      <c r="D385" t="s">
        <v>12</v>
      </c>
      <c r="E385">
        <v>870</v>
      </c>
      <c r="F385" s="192">
        <v>16</v>
      </c>
      <c r="G385" s="192">
        <f>F385*E385</f>
        <v>13920</v>
      </c>
      <c r="H385" s="192">
        <v>14</v>
      </c>
      <c r="I385" s="192">
        <f>H385*E385</f>
        <v>12180</v>
      </c>
      <c r="J385" s="193">
        <f>F385-H385</f>
        <v>2</v>
      </c>
      <c r="K385" s="197">
        <f>Table1[[#This Row],[Total Sales]]-Table1[[#This Row],[Total Cost]]</f>
        <v>1740</v>
      </c>
      <c r="L385">
        <v>23</v>
      </c>
      <c r="M385" t="s">
        <v>21</v>
      </c>
      <c r="N385" t="s">
        <v>14</v>
      </c>
    </row>
    <row r="386" spans="2:14" s="191" customFormat="1" hidden="1" x14ac:dyDescent="0.3">
      <c r="B386" s="189">
        <v>42356.139097222222</v>
      </c>
      <c r="C386">
        <v>100</v>
      </c>
      <c r="D386" t="s">
        <v>28</v>
      </c>
      <c r="E386">
        <v>440</v>
      </c>
      <c r="F386" s="192">
        <v>8</v>
      </c>
      <c r="G386" s="192">
        <f>F386*E386</f>
        <v>3520</v>
      </c>
      <c r="H386" s="192">
        <v>4</v>
      </c>
      <c r="I386" s="192">
        <f>H386*E386</f>
        <v>1760</v>
      </c>
      <c r="J386" s="193">
        <f>F386-H386</f>
        <v>4</v>
      </c>
      <c r="K386" s="197">
        <f>Table1[[#This Row],[Total Sales]]-Table1[[#This Row],[Total Cost]]</f>
        <v>1760</v>
      </c>
      <c r="L386">
        <v>7</v>
      </c>
      <c r="M386" t="s">
        <v>24</v>
      </c>
      <c r="N386" t="s">
        <v>14</v>
      </c>
    </row>
    <row r="387" spans="2:14" s="191" customFormat="1" hidden="1" x14ac:dyDescent="0.3">
      <c r="B387" s="189">
        <v>42063.938275462962</v>
      </c>
      <c r="C387">
        <v>4</v>
      </c>
      <c r="D387" t="s">
        <v>15</v>
      </c>
      <c r="E387">
        <v>590</v>
      </c>
      <c r="F387" s="192">
        <v>9</v>
      </c>
      <c r="G387" s="192">
        <f>F387*E387</f>
        <v>5310</v>
      </c>
      <c r="H387" s="192">
        <v>6</v>
      </c>
      <c r="I387" s="192">
        <f>H387*E387</f>
        <v>3540</v>
      </c>
      <c r="J387" s="193">
        <f>F387-H387</f>
        <v>3</v>
      </c>
      <c r="K387" s="197">
        <f>Table1[[#This Row],[Total Sales]]-Table1[[#This Row],[Total Cost]]</f>
        <v>1770</v>
      </c>
      <c r="L387">
        <v>846</v>
      </c>
      <c r="M387" t="s">
        <v>30</v>
      </c>
      <c r="N387" t="s">
        <v>17</v>
      </c>
    </row>
    <row r="388" spans="2:14" s="191" customFormat="1" hidden="1" x14ac:dyDescent="0.3">
      <c r="B388" s="189">
        <v>42266.231874999998</v>
      </c>
      <c r="C388">
        <v>4</v>
      </c>
      <c r="D388" t="s">
        <v>15</v>
      </c>
      <c r="E388">
        <v>590</v>
      </c>
      <c r="F388" s="192">
        <v>9</v>
      </c>
      <c r="G388" s="192">
        <f>F388*E388</f>
        <v>5310</v>
      </c>
      <c r="H388" s="192">
        <v>6</v>
      </c>
      <c r="I388" s="192">
        <f>H388*E388</f>
        <v>3540</v>
      </c>
      <c r="J388" s="193">
        <f>F388-H388</f>
        <v>3</v>
      </c>
      <c r="K388" s="197">
        <f>Table1[[#This Row],[Total Sales]]-Table1[[#This Row],[Total Cost]]</f>
        <v>1770</v>
      </c>
      <c r="L388">
        <v>686</v>
      </c>
      <c r="M388" t="s">
        <v>31</v>
      </c>
      <c r="N388" t="s">
        <v>14</v>
      </c>
    </row>
    <row r="389" spans="2:14" s="191" customFormat="1" hidden="1" x14ac:dyDescent="0.3">
      <c r="B389" s="189">
        <v>42103.621724537035</v>
      </c>
      <c r="C389">
        <v>2</v>
      </c>
      <c r="D389" t="s">
        <v>33</v>
      </c>
      <c r="E389">
        <v>890</v>
      </c>
      <c r="F389" s="192">
        <v>8</v>
      </c>
      <c r="G389" s="192">
        <f>F389*E389</f>
        <v>7120</v>
      </c>
      <c r="H389" s="192">
        <v>6</v>
      </c>
      <c r="I389" s="192">
        <f>H389*E389</f>
        <v>5340</v>
      </c>
      <c r="J389" s="193">
        <f>F389-H389</f>
        <v>2</v>
      </c>
      <c r="K389" s="197">
        <f>Table1[[#This Row],[Total Sales]]-Table1[[#This Row],[Total Cost]]</f>
        <v>1780</v>
      </c>
      <c r="L389">
        <v>557</v>
      </c>
      <c r="M389" t="s">
        <v>27</v>
      </c>
      <c r="N389" t="s">
        <v>17</v>
      </c>
    </row>
    <row r="390" spans="2:14" s="191" customFormat="1" hidden="1" x14ac:dyDescent="0.3">
      <c r="B390" s="189">
        <v>42008.229074074072</v>
      </c>
      <c r="C390">
        <v>16</v>
      </c>
      <c r="D390" t="s">
        <v>12</v>
      </c>
      <c r="E390">
        <v>900</v>
      </c>
      <c r="F390" s="192">
        <v>16</v>
      </c>
      <c r="G390" s="192">
        <f>F390*E390</f>
        <v>14400</v>
      </c>
      <c r="H390" s="192">
        <v>14</v>
      </c>
      <c r="I390" s="192">
        <f>H390*E390</f>
        <v>12600</v>
      </c>
      <c r="J390" s="193">
        <f>F390-H390</f>
        <v>2</v>
      </c>
      <c r="K390" s="197">
        <f>Table1[[#This Row],[Total Sales]]-Table1[[#This Row],[Total Cost]]</f>
        <v>1800</v>
      </c>
      <c r="L390">
        <v>315</v>
      </c>
      <c r="M390" t="s">
        <v>40</v>
      </c>
      <c r="N390" t="s">
        <v>14</v>
      </c>
    </row>
    <row r="391" spans="2:14" s="191" customFormat="1" hidden="1" x14ac:dyDescent="0.3">
      <c r="B391" s="189">
        <v>42005.229074074072</v>
      </c>
      <c r="C391">
        <v>16</v>
      </c>
      <c r="D391" t="s">
        <v>12</v>
      </c>
      <c r="E391">
        <v>900</v>
      </c>
      <c r="F391" s="192">
        <v>16</v>
      </c>
      <c r="G391" s="192">
        <f>F391*E391</f>
        <v>14400</v>
      </c>
      <c r="H391" s="192">
        <v>14</v>
      </c>
      <c r="I391" s="192">
        <f>H391*E391</f>
        <v>12600</v>
      </c>
      <c r="J391" s="193">
        <f>F391-H391</f>
        <v>2</v>
      </c>
      <c r="K391" s="197">
        <f>Table1[[#This Row],[Total Sales]]-Table1[[#This Row],[Total Cost]]</f>
        <v>1800</v>
      </c>
      <c r="L391">
        <v>315</v>
      </c>
      <c r="M391" t="s">
        <v>40</v>
      </c>
      <c r="N391" t="s">
        <v>14</v>
      </c>
    </row>
    <row r="392" spans="2:14" s="191" customFormat="1" hidden="1" x14ac:dyDescent="0.3">
      <c r="B392" s="189">
        <v>42305.334224537037</v>
      </c>
      <c r="C392">
        <v>4</v>
      </c>
      <c r="D392" t="s">
        <v>15</v>
      </c>
      <c r="E392">
        <v>600</v>
      </c>
      <c r="F392" s="192">
        <v>9</v>
      </c>
      <c r="G392" s="192">
        <f>F392*E392</f>
        <v>5400</v>
      </c>
      <c r="H392" s="192">
        <v>6</v>
      </c>
      <c r="I392" s="192">
        <f>H392*E392</f>
        <v>3600</v>
      </c>
      <c r="J392" s="193">
        <f>F392-H392</f>
        <v>3</v>
      </c>
      <c r="K392" s="197">
        <f>Table1[[#This Row],[Total Sales]]-Table1[[#This Row],[Total Cost]]</f>
        <v>1800</v>
      </c>
      <c r="L392">
        <v>450</v>
      </c>
      <c r="M392" t="s">
        <v>18</v>
      </c>
      <c r="N392" t="s">
        <v>19</v>
      </c>
    </row>
    <row r="393" spans="2:14" s="191" customFormat="1" hidden="1" x14ac:dyDescent="0.3">
      <c r="B393" s="189">
        <v>42305.334224537037</v>
      </c>
      <c r="C393">
        <v>4</v>
      </c>
      <c r="D393" t="s">
        <v>15</v>
      </c>
      <c r="E393">
        <v>600</v>
      </c>
      <c r="F393" s="192">
        <v>9</v>
      </c>
      <c r="G393" s="192">
        <f>F393*E393</f>
        <v>5400</v>
      </c>
      <c r="H393" s="192">
        <v>6</v>
      </c>
      <c r="I393" s="192">
        <f>H393*E393</f>
        <v>3600</v>
      </c>
      <c r="J393" s="193">
        <f>F393-H393</f>
        <v>3</v>
      </c>
      <c r="K393" s="197">
        <f>Table1[[#This Row],[Total Sales]]-Table1[[#This Row],[Total Cost]]</f>
        <v>1800</v>
      </c>
      <c r="L393">
        <v>450</v>
      </c>
      <c r="M393" t="s">
        <v>18</v>
      </c>
      <c r="N393" t="s">
        <v>19</v>
      </c>
    </row>
    <row r="394" spans="2:14" s="191" customFormat="1" hidden="1" x14ac:dyDescent="0.3">
      <c r="B394" s="189">
        <v>42056.160925925928</v>
      </c>
      <c r="C394">
        <v>4</v>
      </c>
      <c r="D394" t="s">
        <v>15</v>
      </c>
      <c r="E394">
        <v>600</v>
      </c>
      <c r="F394" s="192">
        <v>9</v>
      </c>
      <c r="G394" s="192">
        <f>F394*E394</f>
        <v>5400</v>
      </c>
      <c r="H394" s="192">
        <v>6</v>
      </c>
      <c r="I394" s="192">
        <f>H394*E394</f>
        <v>3600</v>
      </c>
      <c r="J394" s="193">
        <f>F394-H394</f>
        <v>3</v>
      </c>
      <c r="K394" s="197">
        <f>Table1[[#This Row],[Total Sales]]-Table1[[#This Row],[Total Cost]]</f>
        <v>1800</v>
      </c>
      <c r="L394">
        <v>450</v>
      </c>
      <c r="M394" t="s">
        <v>18</v>
      </c>
      <c r="N394" t="s">
        <v>19</v>
      </c>
    </row>
    <row r="395" spans="2:14" s="191" customFormat="1" hidden="1" x14ac:dyDescent="0.3">
      <c r="B395" s="189">
        <v>42308.14162037037</v>
      </c>
      <c r="C395">
        <v>19</v>
      </c>
      <c r="D395" t="s">
        <v>122</v>
      </c>
      <c r="E395">
        <v>150</v>
      </c>
      <c r="F395" s="192">
        <v>37</v>
      </c>
      <c r="G395" s="192">
        <f>F395*E395</f>
        <v>5550</v>
      </c>
      <c r="H395" s="192">
        <v>25</v>
      </c>
      <c r="I395" s="192">
        <f>H395*E395</f>
        <v>3750</v>
      </c>
      <c r="J395" s="193">
        <f>F395-H395</f>
        <v>12</v>
      </c>
      <c r="K395" s="197">
        <f>Table1[[#This Row],[Total Sales]]-Table1[[#This Row],[Total Cost]]</f>
        <v>1800</v>
      </c>
      <c r="L395">
        <v>23</v>
      </c>
      <c r="M395" t="s">
        <v>21</v>
      </c>
      <c r="N395" t="s">
        <v>14</v>
      </c>
    </row>
    <row r="396" spans="2:14" s="191" customFormat="1" hidden="1" x14ac:dyDescent="0.3">
      <c r="B396" s="189">
        <v>42114.079085648147</v>
      </c>
      <c r="C396">
        <v>5</v>
      </c>
      <c r="D396" t="s">
        <v>22</v>
      </c>
      <c r="E396">
        <v>90</v>
      </c>
      <c r="F396" s="192">
        <v>45</v>
      </c>
      <c r="G396" s="192">
        <f>F396*E396</f>
        <v>4050</v>
      </c>
      <c r="H396" s="192">
        <v>25</v>
      </c>
      <c r="I396" s="192">
        <f>H396*E396</f>
        <v>2250</v>
      </c>
      <c r="J396" s="193">
        <f>F396-H396</f>
        <v>20</v>
      </c>
      <c r="K396" s="197">
        <f>Table1[[#This Row],[Total Sales]]-Table1[[#This Row],[Total Cost]]</f>
        <v>1800</v>
      </c>
      <c r="L396">
        <v>686</v>
      </c>
      <c r="M396" t="s">
        <v>31</v>
      </c>
      <c r="N396" t="s">
        <v>17</v>
      </c>
    </row>
    <row r="397" spans="2:14" s="191" customFormat="1" hidden="1" x14ac:dyDescent="0.3">
      <c r="B397" s="189">
        <v>42283.272013888891</v>
      </c>
      <c r="C397">
        <v>16</v>
      </c>
      <c r="D397" t="s">
        <v>12</v>
      </c>
      <c r="E397">
        <v>910</v>
      </c>
      <c r="F397" s="192">
        <v>16</v>
      </c>
      <c r="G397" s="192">
        <f>F397*E397</f>
        <v>14560</v>
      </c>
      <c r="H397" s="192">
        <v>14</v>
      </c>
      <c r="I397" s="192">
        <f>H397*E397</f>
        <v>12740</v>
      </c>
      <c r="J397" s="193">
        <f>F397-H397</f>
        <v>2</v>
      </c>
      <c r="K397" s="197">
        <f>Table1[[#This Row],[Total Sales]]-Table1[[#This Row],[Total Cost]]</f>
        <v>1820</v>
      </c>
      <c r="L397">
        <v>14</v>
      </c>
      <c r="M397" t="s">
        <v>25</v>
      </c>
      <c r="N397" t="s">
        <v>17</v>
      </c>
    </row>
    <row r="398" spans="2:14" s="191" customFormat="1" hidden="1" x14ac:dyDescent="0.3">
      <c r="B398" s="189">
        <v>42294.022488425922</v>
      </c>
      <c r="C398">
        <v>16</v>
      </c>
      <c r="D398" t="s">
        <v>12</v>
      </c>
      <c r="E398">
        <v>920</v>
      </c>
      <c r="F398" s="192">
        <v>16</v>
      </c>
      <c r="G398" s="192">
        <f>F398*E398</f>
        <v>14720</v>
      </c>
      <c r="H398" s="192">
        <v>14</v>
      </c>
      <c r="I398" s="192">
        <f>H398*E398</f>
        <v>12880</v>
      </c>
      <c r="J398" s="193">
        <f>F398-H398</f>
        <v>2</v>
      </c>
      <c r="K398" s="197">
        <f>Table1[[#This Row],[Total Sales]]-Table1[[#This Row],[Total Cost]]</f>
        <v>1840</v>
      </c>
      <c r="L398">
        <v>95</v>
      </c>
      <c r="M398" t="s">
        <v>23</v>
      </c>
      <c r="N398" t="s">
        <v>17</v>
      </c>
    </row>
    <row r="399" spans="2:14" s="191" customFormat="1" hidden="1" x14ac:dyDescent="0.3">
      <c r="B399" s="189">
        <v>42359.846168981479</v>
      </c>
      <c r="C399">
        <v>2</v>
      </c>
      <c r="D399" t="s">
        <v>33</v>
      </c>
      <c r="E399">
        <v>920</v>
      </c>
      <c r="F399" s="192">
        <v>8</v>
      </c>
      <c r="G399" s="192">
        <f>F399*E399</f>
        <v>7360</v>
      </c>
      <c r="H399" s="192">
        <v>6</v>
      </c>
      <c r="I399" s="192">
        <f>H399*E399</f>
        <v>5520</v>
      </c>
      <c r="J399" s="193">
        <f>F399-H399</f>
        <v>2</v>
      </c>
      <c r="K399" s="197">
        <f>Table1[[#This Row],[Total Sales]]-Table1[[#This Row],[Total Cost]]</f>
        <v>1840</v>
      </c>
      <c r="L399">
        <v>7</v>
      </c>
      <c r="M399" t="s">
        <v>24</v>
      </c>
      <c r="N399" t="s">
        <v>14</v>
      </c>
    </row>
    <row r="400" spans="2:14" s="191" customFormat="1" hidden="1" x14ac:dyDescent="0.3">
      <c r="B400" s="189">
        <v>42152.956412037034</v>
      </c>
      <c r="C400">
        <v>100</v>
      </c>
      <c r="D400" t="s">
        <v>28</v>
      </c>
      <c r="E400">
        <v>460</v>
      </c>
      <c r="F400" s="192">
        <v>8</v>
      </c>
      <c r="G400" s="192">
        <f>F400*E400</f>
        <v>3680</v>
      </c>
      <c r="H400" s="192">
        <v>4</v>
      </c>
      <c r="I400" s="192">
        <f>H400*E400</f>
        <v>1840</v>
      </c>
      <c r="J400" s="193">
        <f>F400-H400</f>
        <v>4</v>
      </c>
      <c r="K400" s="197">
        <f>Table1[[#This Row],[Total Sales]]-Table1[[#This Row],[Total Cost]]</f>
        <v>1840</v>
      </c>
      <c r="L400">
        <v>7</v>
      </c>
      <c r="M400" t="s">
        <v>24</v>
      </c>
      <c r="N400" t="s">
        <v>17</v>
      </c>
    </row>
    <row r="401" spans="2:14" s="191" customFormat="1" hidden="1" x14ac:dyDescent="0.3">
      <c r="B401" s="189">
        <v>42141.751006944447</v>
      </c>
      <c r="C401">
        <v>100</v>
      </c>
      <c r="D401" t="s">
        <v>28</v>
      </c>
      <c r="E401">
        <v>460</v>
      </c>
      <c r="F401" s="192">
        <v>8</v>
      </c>
      <c r="G401" s="192">
        <f>F401*E401</f>
        <v>3680</v>
      </c>
      <c r="H401" s="192">
        <v>4</v>
      </c>
      <c r="I401" s="192">
        <f>H401*E401</f>
        <v>1840</v>
      </c>
      <c r="J401" s="193">
        <f>F401-H401</f>
        <v>4</v>
      </c>
      <c r="K401" s="197">
        <f>Table1[[#This Row],[Total Sales]]-Table1[[#This Row],[Total Cost]]</f>
        <v>1840</v>
      </c>
      <c r="L401">
        <v>23</v>
      </c>
      <c r="M401" t="s">
        <v>21</v>
      </c>
      <c r="N401" t="s">
        <v>14</v>
      </c>
    </row>
    <row r="402" spans="2:14" s="191" customFormat="1" hidden="1" x14ac:dyDescent="0.3">
      <c r="B402" s="189">
        <v>42234.131365740737</v>
      </c>
      <c r="C402">
        <v>16</v>
      </c>
      <c r="D402" t="s">
        <v>12</v>
      </c>
      <c r="E402">
        <v>930</v>
      </c>
      <c r="F402" s="192">
        <v>16</v>
      </c>
      <c r="G402" s="192">
        <f>F402*E402</f>
        <v>14880</v>
      </c>
      <c r="H402" s="192">
        <v>14</v>
      </c>
      <c r="I402" s="192">
        <f>H402*E402</f>
        <v>13020</v>
      </c>
      <c r="J402" s="193">
        <f>F402-H402</f>
        <v>2</v>
      </c>
      <c r="K402" s="197">
        <f>Table1[[#This Row],[Total Sales]]-Table1[[#This Row],[Total Cost]]</f>
        <v>1860</v>
      </c>
      <c r="L402">
        <v>7</v>
      </c>
      <c r="M402" t="s">
        <v>24</v>
      </c>
      <c r="N402" t="s">
        <v>14</v>
      </c>
    </row>
    <row r="403" spans="2:14" s="191" customFormat="1" hidden="1" x14ac:dyDescent="0.3">
      <c r="B403" s="189">
        <v>42125.427187499998</v>
      </c>
      <c r="C403">
        <v>4</v>
      </c>
      <c r="D403" t="s">
        <v>15</v>
      </c>
      <c r="E403">
        <v>620</v>
      </c>
      <c r="F403" s="192">
        <v>9</v>
      </c>
      <c r="G403" s="192">
        <f>F403*E403</f>
        <v>5580</v>
      </c>
      <c r="H403" s="192">
        <v>6</v>
      </c>
      <c r="I403" s="192">
        <f>H403*E403</f>
        <v>3720</v>
      </c>
      <c r="J403" s="193">
        <f>F403-H403</f>
        <v>3</v>
      </c>
      <c r="K403" s="197">
        <f>Table1[[#This Row],[Total Sales]]-Table1[[#This Row],[Total Cost]]</f>
        <v>1860</v>
      </c>
      <c r="L403">
        <v>846</v>
      </c>
      <c r="M403" t="s">
        <v>30</v>
      </c>
      <c r="N403" t="s">
        <v>17</v>
      </c>
    </row>
    <row r="404" spans="2:14" s="191" customFormat="1" hidden="1" x14ac:dyDescent="0.3">
      <c r="B404" s="189">
        <v>42366.126087962963</v>
      </c>
      <c r="C404">
        <v>30</v>
      </c>
      <c r="D404" t="s">
        <v>26</v>
      </c>
      <c r="E404">
        <v>310</v>
      </c>
      <c r="F404" s="192">
        <v>12</v>
      </c>
      <c r="G404" s="192">
        <f>F404*E404</f>
        <v>3720</v>
      </c>
      <c r="H404" s="192">
        <v>6</v>
      </c>
      <c r="I404" s="192">
        <f>H404*E404</f>
        <v>1860</v>
      </c>
      <c r="J404" s="193">
        <f>F404-H404</f>
        <v>6</v>
      </c>
      <c r="K404" s="197">
        <f>Table1[[#This Row],[Total Sales]]-Table1[[#This Row],[Total Cost]]</f>
        <v>1860</v>
      </c>
      <c r="L404">
        <v>95</v>
      </c>
      <c r="M404" t="s">
        <v>23</v>
      </c>
      <c r="N404" t="s">
        <v>38</v>
      </c>
    </row>
    <row r="405" spans="2:14" s="191" customFormat="1" hidden="1" x14ac:dyDescent="0.3">
      <c r="B405" s="189">
        <v>42308.14162037037</v>
      </c>
      <c r="C405">
        <v>4</v>
      </c>
      <c r="D405" t="s">
        <v>15</v>
      </c>
      <c r="E405">
        <v>630</v>
      </c>
      <c r="F405" s="192">
        <v>9</v>
      </c>
      <c r="G405" s="192">
        <f>F405*E405</f>
        <v>5670</v>
      </c>
      <c r="H405" s="192">
        <v>6</v>
      </c>
      <c r="I405" s="192">
        <f>H405*E405</f>
        <v>3780</v>
      </c>
      <c r="J405" s="193">
        <f>F405-H405</f>
        <v>3</v>
      </c>
      <c r="K405" s="197">
        <f>Table1[[#This Row],[Total Sales]]-Table1[[#This Row],[Total Cost]]</f>
        <v>1890</v>
      </c>
      <c r="L405">
        <v>95</v>
      </c>
      <c r="M405" t="s">
        <v>23</v>
      </c>
      <c r="N405" t="s">
        <v>17</v>
      </c>
    </row>
    <row r="406" spans="2:14" s="191" customFormat="1" hidden="1" x14ac:dyDescent="0.3">
      <c r="B406" s="189">
        <v>42308.14162037037</v>
      </c>
      <c r="C406">
        <v>2</v>
      </c>
      <c r="D406" t="s">
        <v>33</v>
      </c>
      <c r="E406">
        <v>950</v>
      </c>
      <c r="F406" s="192">
        <v>8</v>
      </c>
      <c r="G406" s="192">
        <f>F406*E406</f>
        <v>7600</v>
      </c>
      <c r="H406" s="192">
        <v>6</v>
      </c>
      <c r="I406" s="192">
        <f>H406*E406</f>
        <v>5700</v>
      </c>
      <c r="J406" s="193">
        <f>F406-H406</f>
        <v>2</v>
      </c>
      <c r="K406" s="197">
        <f>Table1[[#This Row],[Total Sales]]-Table1[[#This Row],[Total Cost]]</f>
        <v>1900</v>
      </c>
      <c r="L406">
        <v>572</v>
      </c>
      <c r="M406" t="s">
        <v>16</v>
      </c>
      <c r="N406" t="s">
        <v>17</v>
      </c>
    </row>
    <row r="407" spans="2:14" s="191" customFormat="1" hidden="1" x14ac:dyDescent="0.3">
      <c r="B407" s="189">
        <v>42096.902002314811</v>
      </c>
      <c r="C407">
        <v>16</v>
      </c>
      <c r="D407" t="s">
        <v>12</v>
      </c>
      <c r="E407">
        <v>960</v>
      </c>
      <c r="F407" s="192">
        <v>16</v>
      </c>
      <c r="G407" s="192">
        <f>F407*E407</f>
        <v>15360</v>
      </c>
      <c r="H407" s="192">
        <v>14</v>
      </c>
      <c r="I407" s="192">
        <f>H407*E407</f>
        <v>13440</v>
      </c>
      <c r="J407" s="193">
        <f>F407-H407</f>
        <v>2</v>
      </c>
      <c r="K407" s="197">
        <f>Table1[[#This Row],[Total Sales]]-Table1[[#This Row],[Total Cost]]</f>
        <v>1920</v>
      </c>
      <c r="L407">
        <v>14</v>
      </c>
      <c r="M407" t="s">
        <v>25</v>
      </c>
      <c r="N407" t="s">
        <v>14</v>
      </c>
    </row>
    <row r="408" spans="2:14" s="191" customFormat="1" hidden="1" x14ac:dyDescent="0.3">
      <c r="B408" s="189">
        <v>42189.161307870374</v>
      </c>
      <c r="C408">
        <v>2</v>
      </c>
      <c r="D408" t="s">
        <v>33</v>
      </c>
      <c r="E408">
        <v>960</v>
      </c>
      <c r="F408" s="192">
        <v>8</v>
      </c>
      <c r="G408" s="192">
        <f>F408*E408</f>
        <v>7680</v>
      </c>
      <c r="H408" s="192">
        <v>6</v>
      </c>
      <c r="I408" s="192">
        <f>H408*E408</f>
        <v>5760</v>
      </c>
      <c r="J408" s="193">
        <f>F408-H408</f>
        <v>2</v>
      </c>
      <c r="K408" s="197">
        <f>Table1[[#This Row],[Total Sales]]-Table1[[#This Row],[Total Cost]]</f>
        <v>1920</v>
      </c>
      <c r="L408">
        <v>14</v>
      </c>
      <c r="M408" t="s">
        <v>25</v>
      </c>
      <c r="N408" t="s">
        <v>14</v>
      </c>
    </row>
    <row r="409" spans="2:14" s="191" customFormat="1" hidden="1" x14ac:dyDescent="0.3">
      <c r="B409" s="189">
        <v>42341.361608796295</v>
      </c>
      <c r="C409">
        <v>100</v>
      </c>
      <c r="D409" t="s">
        <v>28</v>
      </c>
      <c r="E409">
        <v>480</v>
      </c>
      <c r="F409" s="192">
        <v>8</v>
      </c>
      <c r="G409" s="192">
        <f>F409*E409</f>
        <v>3840</v>
      </c>
      <c r="H409" s="192">
        <v>4</v>
      </c>
      <c r="I409" s="192">
        <f>H409*E409</f>
        <v>1920</v>
      </c>
      <c r="J409" s="193">
        <f>F409-H409</f>
        <v>4</v>
      </c>
      <c r="K409" s="197">
        <f>Table1[[#This Row],[Total Sales]]-Table1[[#This Row],[Total Cost]]</f>
        <v>1920</v>
      </c>
      <c r="L409">
        <v>572</v>
      </c>
      <c r="M409" t="s">
        <v>16</v>
      </c>
      <c r="N409" t="s">
        <v>17</v>
      </c>
    </row>
    <row r="410" spans="2:14" s="191" customFormat="1" hidden="1" x14ac:dyDescent="0.3">
      <c r="B410" s="189">
        <v>42235.001342592594</v>
      </c>
      <c r="C410">
        <v>2</v>
      </c>
      <c r="D410" t="s">
        <v>33</v>
      </c>
      <c r="E410">
        <v>970</v>
      </c>
      <c r="F410" s="192">
        <v>8</v>
      </c>
      <c r="G410" s="192">
        <f>F410*E410</f>
        <v>7760</v>
      </c>
      <c r="H410" s="192">
        <v>6</v>
      </c>
      <c r="I410" s="192">
        <f>H410*E410</f>
        <v>5820</v>
      </c>
      <c r="J410" s="193">
        <f>F410-H410</f>
        <v>2</v>
      </c>
      <c r="K410" s="197">
        <f>Table1[[#This Row],[Total Sales]]-Table1[[#This Row],[Total Cost]]</f>
        <v>1940</v>
      </c>
      <c r="L410">
        <v>7</v>
      </c>
      <c r="M410" t="s">
        <v>24</v>
      </c>
      <c r="N410" t="s">
        <v>17</v>
      </c>
    </row>
    <row r="411" spans="2:14" s="191" customFormat="1" hidden="1" x14ac:dyDescent="0.3">
      <c r="B411" s="189">
        <v>42170.857928240737</v>
      </c>
      <c r="C411">
        <v>22</v>
      </c>
      <c r="D411" t="s">
        <v>35</v>
      </c>
      <c r="E411">
        <v>390</v>
      </c>
      <c r="F411" s="192">
        <v>17</v>
      </c>
      <c r="G411" s="192">
        <f>F411*E411</f>
        <v>6630</v>
      </c>
      <c r="H411" s="192">
        <v>12</v>
      </c>
      <c r="I411" s="192">
        <f>H411*E411</f>
        <v>4680</v>
      </c>
      <c r="J411" s="193">
        <f>F411-H411</f>
        <v>5</v>
      </c>
      <c r="K411" s="197">
        <f>Table1[[#This Row],[Total Sales]]-Table1[[#This Row],[Total Cost]]</f>
        <v>1950</v>
      </c>
      <c r="L411">
        <v>686</v>
      </c>
      <c r="M411" t="s">
        <v>31</v>
      </c>
      <c r="N411" t="s">
        <v>14</v>
      </c>
    </row>
    <row r="412" spans="2:14" s="191" customFormat="1" hidden="1" x14ac:dyDescent="0.3">
      <c r="B412" s="189">
        <v>42162.938750000001</v>
      </c>
      <c r="C412">
        <v>31</v>
      </c>
      <c r="D412" t="s">
        <v>35</v>
      </c>
      <c r="E412">
        <v>390</v>
      </c>
      <c r="F412" s="192">
        <v>17</v>
      </c>
      <c r="G412" s="192">
        <f>F412*E412</f>
        <v>6630</v>
      </c>
      <c r="H412" s="192">
        <v>12</v>
      </c>
      <c r="I412" s="192">
        <f>H412*E412</f>
        <v>4680</v>
      </c>
      <c r="J412" s="193">
        <f>F412-H412</f>
        <v>5</v>
      </c>
      <c r="K412" s="197">
        <f>Table1[[#This Row],[Total Sales]]-Table1[[#This Row],[Total Cost]]</f>
        <v>1950</v>
      </c>
      <c r="L412">
        <v>95</v>
      </c>
      <c r="M412" t="s">
        <v>23</v>
      </c>
      <c r="N412" t="s">
        <v>14</v>
      </c>
    </row>
    <row r="413" spans="2:14" s="191" customFormat="1" hidden="1" x14ac:dyDescent="0.3">
      <c r="B413" s="189">
        <v>42134.593645833331</v>
      </c>
      <c r="C413">
        <v>16</v>
      </c>
      <c r="D413" t="s">
        <v>12</v>
      </c>
      <c r="E413">
        <v>980</v>
      </c>
      <c r="F413" s="192">
        <v>16</v>
      </c>
      <c r="G413" s="192">
        <f>F413*E413</f>
        <v>15680</v>
      </c>
      <c r="H413" s="192">
        <v>14</v>
      </c>
      <c r="I413" s="192">
        <f>H413*E413</f>
        <v>13720</v>
      </c>
      <c r="J413" s="193">
        <f>F413-H413</f>
        <v>2</v>
      </c>
      <c r="K413" s="197">
        <f>Table1[[#This Row],[Total Sales]]-Table1[[#This Row],[Total Cost]]</f>
        <v>1960</v>
      </c>
      <c r="L413">
        <v>686</v>
      </c>
      <c r="M413" t="s">
        <v>31</v>
      </c>
      <c r="N413" t="s">
        <v>17</v>
      </c>
    </row>
    <row r="414" spans="2:14" s="191" customFormat="1" hidden="1" x14ac:dyDescent="0.3">
      <c r="B414" s="189">
        <v>42027.445775462962</v>
      </c>
      <c r="C414">
        <v>2</v>
      </c>
      <c r="D414" t="s">
        <v>33</v>
      </c>
      <c r="E414">
        <v>980</v>
      </c>
      <c r="F414" s="192">
        <v>8</v>
      </c>
      <c r="G414" s="192">
        <f>F414*E414</f>
        <v>7840</v>
      </c>
      <c r="H414" s="192">
        <v>6</v>
      </c>
      <c r="I414" s="192">
        <f>H414*E414</f>
        <v>5880</v>
      </c>
      <c r="J414" s="193">
        <f>F414-H414</f>
        <v>2</v>
      </c>
      <c r="K414" s="197">
        <f>Table1[[#This Row],[Total Sales]]-Table1[[#This Row],[Total Cost]]</f>
        <v>1960</v>
      </c>
      <c r="L414">
        <v>23</v>
      </c>
      <c r="M414" t="s">
        <v>21</v>
      </c>
      <c r="N414" t="s">
        <v>14</v>
      </c>
    </row>
    <row r="415" spans="2:14" s="191" customFormat="1" hidden="1" x14ac:dyDescent="0.3">
      <c r="B415" s="189">
        <v>42305.334224537037</v>
      </c>
      <c r="C415">
        <v>45</v>
      </c>
      <c r="D415" t="s">
        <v>20</v>
      </c>
      <c r="E415">
        <v>500</v>
      </c>
      <c r="F415" s="192">
        <v>12</v>
      </c>
      <c r="G415" s="192">
        <f>F415*E415</f>
        <v>6000</v>
      </c>
      <c r="H415" s="192">
        <v>8</v>
      </c>
      <c r="I415" s="192">
        <f>H415*E415</f>
        <v>4000</v>
      </c>
      <c r="J415" s="193">
        <f>F415-H415</f>
        <v>4</v>
      </c>
      <c r="K415" s="197">
        <f>Table1[[#This Row],[Total Sales]]-Table1[[#This Row],[Total Cost]]</f>
        <v>2000</v>
      </c>
      <c r="L415">
        <v>557</v>
      </c>
      <c r="M415" t="s">
        <v>27</v>
      </c>
      <c r="N415" t="s">
        <v>17</v>
      </c>
    </row>
    <row r="416" spans="2:14" s="191" customFormat="1" hidden="1" x14ac:dyDescent="0.3">
      <c r="B416" s="189">
        <v>42305.334224537037</v>
      </c>
      <c r="C416">
        <v>45</v>
      </c>
      <c r="D416" t="s">
        <v>20</v>
      </c>
      <c r="E416">
        <v>500</v>
      </c>
      <c r="F416" s="192">
        <v>12</v>
      </c>
      <c r="G416" s="192">
        <f>F416*E416</f>
        <v>6000</v>
      </c>
      <c r="H416" s="192">
        <v>8</v>
      </c>
      <c r="I416" s="192">
        <f>H416*E416</f>
        <v>4000</v>
      </c>
      <c r="J416" s="193">
        <f>F416-H416</f>
        <v>4</v>
      </c>
      <c r="K416" s="197">
        <f>Table1[[#This Row],[Total Sales]]-Table1[[#This Row],[Total Cost]]</f>
        <v>2000</v>
      </c>
      <c r="L416">
        <v>7</v>
      </c>
      <c r="M416" t="s">
        <v>24</v>
      </c>
      <c r="N416" t="s">
        <v>14</v>
      </c>
    </row>
    <row r="417" spans="2:14" s="191" customFormat="1" hidden="1" x14ac:dyDescent="0.3">
      <c r="B417" s="189">
        <v>42175.048634259256</v>
      </c>
      <c r="C417">
        <v>45</v>
      </c>
      <c r="D417" t="s">
        <v>20</v>
      </c>
      <c r="E417">
        <v>500</v>
      </c>
      <c r="F417" s="192">
        <v>12</v>
      </c>
      <c r="G417" s="192">
        <f>F417*E417</f>
        <v>6000</v>
      </c>
      <c r="H417" s="192">
        <v>8</v>
      </c>
      <c r="I417" s="192">
        <f>H417*E417</f>
        <v>4000</v>
      </c>
      <c r="J417" s="193">
        <f>F417-H417</f>
        <v>4</v>
      </c>
      <c r="K417" s="197">
        <f>Table1[[#This Row],[Total Sales]]-Table1[[#This Row],[Total Cost]]</f>
        <v>2000</v>
      </c>
      <c r="L417">
        <v>557</v>
      </c>
      <c r="M417" t="s">
        <v>27</v>
      </c>
      <c r="N417" t="s">
        <v>14</v>
      </c>
    </row>
    <row r="418" spans="2:14" s="191" customFormat="1" hidden="1" x14ac:dyDescent="0.3">
      <c r="B418" s="189">
        <v>42062.031087962961</v>
      </c>
      <c r="C418">
        <v>5</v>
      </c>
      <c r="D418" t="s">
        <v>22</v>
      </c>
      <c r="E418">
        <v>100</v>
      </c>
      <c r="F418" s="192">
        <v>45</v>
      </c>
      <c r="G418" s="192">
        <f>F418*E418</f>
        <v>4500</v>
      </c>
      <c r="H418" s="192">
        <v>25</v>
      </c>
      <c r="I418" s="192">
        <f>H418*E418</f>
        <v>2500</v>
      </c>
      <c r="J418" s="193">
        <f>F418-H418</f>
        <v>20</v>
      </c>
      <c r="K418" s="197">
        <f>Table1[[#This Row],[Total Sales]]-Table1[[#This Row],[Total Cost]]</f>
        <v>2000</v>
      </c>
      <c r="L418">
        <v>7</v>
      </c>
      <c r="M418" t="s">
        <v>24</v>
      </c>
      <c r="N418" t="s">
        <v>17</v>
      </c>
    </row>
    <row r="419" spans="2:14" s="191" customFormat="1" hidden="1" x14ac:dyDescent="0.3">
      <c r="B419" s="189">
        <v>42234.238877314812</v>
      </c>
      <c r="C419">
        <v>4</v>
      </c>
      <c r="D419" t="s">
        <v>15</v>
      </c>
      <c r="E419">
        <v>670</v>
      </c>
      <c r="F419" s="192">
        <v>9</v>
      </c>
      <c r="G419" s="192">
        <f>F419*E419</f>
        <v>6030</v>
      </c>
      <c r="H419" s="192">
        <v>6</v>
      </c>
      <c r="I419" s="192">
        <f>H419*E419</f>
        <v>4020</v>
      </c>
      <c r="J419" s="193">
        <f>F419-H419</f>
        <v>3</v>
      </c>
      <c r="K419" s="197">
        <f>Table1[[#This Row],[Total Sales]]-Table1[[#This Row],[Total Cost]]</f>
        <v>2010</v>
      </c>
      <c r="L419">
        <v>233</v>
      </c>
      <c r="M419" t="s">
        <v>13</v>
      </c>
      <c r="N419" t="s">
        <v>17</v>
      </c>
    </row>
    <row r="420" spans="2:14" s="191" customFormat="1" hidden="1" x14ac:dyDescent="0.3">
      <c r="B420" s="189">
        <v>42218.953356481485</v>
      </c>
      <c r="C420">
        <v>30</v>
      </c>
      <c r="D420" t="s">
        <v>26</v>
      </c>
      <c r="E420">
        <v>340</v>
      </c>
      <c r="F420" s="192">
        <v>12</v>
      </c>
      <c r="G420" s="192">
        <f>F420*E420</f>
        <v>4080</v>
      </c>
      <c r="H420" s="192">
        <v>6</v>
      </c>
      <c r="I420" s="192">
        <f>H420*E420</f>
        <v>2040</v>
      </c>
      <c r="J420" s="193">
        <f>F420-H420</f>
        <v>6</v>
      </c>
      <c r="K420" s="197">
        <f>Table1[[#This Row],[Total Sales]]-Table1[[#This Row],[Total Cost]]</f>
        <v>2040</v>
      </c>
      <c r="L420">
        <v>14</v>
      </c>
      <c r="M420" t="s">
        <v>25</v>
      </c>
      <c r="N420" t="s">
        <v>17</v>
      </c>
    </row>
    <row r="421" spans="2:14" s="191" customFormat="1" hidden="1" x14ac:dyDescent="0.3">
      <c r="B421" s="189">
        <v>42066.797488425924</v>
      </c>
      <c r="C421">
        <v>31</v>
      </c>
      <c r="D421" t="s">
        <v>35</v>
      </c>
      <c r="E421">
        <v>411</v>
      </c>
      <c r="F421" s="192">
        <v>17</v>
      </c>
      <c r="G421" s="192">
        <f>F421*E421</f>
        <v>6987</v>
      </c>
      <c r="H421" s="192">
        <v>12</v>
      </c>
      <c r="I421" s="192">
        <f>H421*E421</f>
        <v>4932</v>
      </c>
      <c r="J421" s="193">
        <f>F421-H421</f>
        <v>5</v>
      </c>
      <c r="K421" s="197">
        <f>Table1[[#This Row],[Total Sales]]-Table1[[#This Row],[Total Cost]]</f>
        <v>2055</v>
      </c>
      <c r="L421">
        <v>7</v>
      </c>
      <c r="M421" t="s">
        <v>24</v>
      </c>
      <c r="N421" t="s">
        <v>17</v>
      </c>
    </row>
    <row r="422" spans="2:14" s="191" customFormat="1" hidden="1" x14ac:dyDescent="0.3">
      <c r="B422" s="189">
        <v>42096.050381944442</v>
      </c>
      <c r="C422">
        <v>4</v>
      </c>
      <c r="D422" t="s">
        <v>15</v>
      </c>
      <c r="E422">
        <v>690</v>
      </c>
      <c r="F422" s="192">
        <v>9</v>
      </c>
      <c r="G422" s="192">
        <f>F422*E422</f>
        <v>6210</v>
      </c>
      <c r="H422" s="192">
        <v>6</v>
      </c>
      <c r="I422" s="192">
        <f>H422*E422</f>
        <v>4140</v>
      </c>
      <c r="J422" s="193">
        <f>F422-H422</f>
        <v>3</v>
      </c>
      <c r="K422" s="197">
        <f>Table1[[#This Row],[Total Sales]]-Table1[[#This Row],[Total Cost]]</f>
        <v>2070</v>
      </c>
      <c r="L422">
        <v>95</v>
      </c>
      <c r="M422" t="s">
        <v>23</v>
      </c>
      <c r="N422" t="s">
        <v>17</v>
      </c>
    </row>
    <row r="423" spans="2:14" s="191" customFormat="1" hidden="1" x14ac:dyDescent="0.3">
      <c r="B423" s="189">
        <v>42263.012673611112</v>
      </c>
      <c r="C423">
        <v>100</v>
      </c>
      <c r="D423" t="s">
        <v>28</v>
      </c>
      <c r="E423">
        <v>520</v>
      </c>
      <c r="F423" s="192">
        <v>8</v>
      </c>
      <c r="G423" s="192">
        <f>F423*E423</f>
        <v>4160</v>
      </c>
      <c r="H423" s="192">
        <v>4</v>
      </c>
      <c r="I423" s="192">
        <f>H423*E423</f>
        <v>2080</v>
      </c>
      <c r="J423" s="193">
        <f>F423-H423</f>
        <v>4</v>
      </c>
      <c r="K423" s="197">
        <f>Table1[[#This Row],[Total Sales]]-Table1[[#This Row],[Total Cost]]</f>
        <v>2080</v>
      </c>
      <c r="L423">
        <v>23</v>
      </c>
      <c r="M423" t="s">
        <v>21</v>
      </c>
      <c r="N423" t="s">
        <v>14</v>
      </c>
    </row>
    <row r="424" spans="2:14" s="191" customFormat="1" hidden="1" x14ac:dyDescent="0.3">
      <c r="B424" s="189">
        <v>42297.714918981481</v>
      </c>
      <c r="C424">
        <v>4</v>
      </c>
      <c r="D424" t="s">
        <v>15</v>
      </c>
      <c r="E424">
        <v>699</v>
      </c>
      <c r="F424" s="192">
        <v>9</v>
      </c>
      <c r="G424" s="192">
        <f>F424*E424</f>
        <v>6291</v>
      </c>
      <c r="H424" s="192">
        <v>6</v>
      </c>
      <c r="I424" s="192">
        <f>H424*E424</f>
        <v>4194</v>
      </c>
      <c r="J424" s="193">
        <f>F424-H424</f>
        <v>3</v>
      </c>
      <c r="K424" s="197">
        <f>Table1[[#This Row],[Total Sales]]-Table1[[#This Row],[Total Cost]]</f>
        <v>2097</v>
      </c>
      <c r="L424">
        <v>572</v>
      </c>
      <c r="M424" t="s">
        <v>16</v>
      </c>
      <c r="N424" t="s">
        <v>17</v>
      </c>
    </row>
    <row r="425" spans="2:14" s="191" customFormat="1" hidden="1" x14ac:dyDescent="0.3">
      <c r="B425" s="189">
        <v>42301.106157407405</v>
      </c>
      <c r="C425">
        <v>4</v>
      </c>
      <c r="D425" t="s">
        <v>15</v>
      </c>
      <c r="E425">
        <v>699</v>
      </c>
      <c r="F425" s="192">
        <v>9</v>
      </c>
      <c r="G425" s="192">
        <f>F425*E425</f>
        <v>6291</v>
      </c>
      <c r="H425" s="192">
        <v>6</v>
      </c>
      <c r="I425" s="192">
        <f>H425*E425</f>
        <v>4194</v>
      </c>
      <c r="J425" s="193">
        <f>F425-H425</f>
        <v>3</v>
      </c>
      <c r="K425" s="197">
        <f>Table1[[#This Row],[Total Sales]]-Table1[[#This Row],[Total Cost]]</f>
        <v>2097</v>
      </c>
      <c r="L425">
        <v>572</v>
      </c>
      <c r="M425" t="s">
        <v>16</v>
      </c>
      <c r="N425" t="s">
        <v>17</v>
      </c>
    </row>
    <row r="426" spans="2:14" s="191" customFormat="1" hidden="1" x14ac:dyDescent="0.3">
      <c r="B426" s="189">
        <v>42256.838877314818</v>
      </c>
      <c r="C426">
        <v>4</v>
      </c>
      <c r="D426" t="s">
        <v>15</v>
      </c>
      <c r="E426">
        <v>699</v>
      </c>
      <c r="F426" s="192">
        <v>9</v>
      </c>
      <c r="G426" s="192">
        <f>F426*E426</f>
        <v>6291</v>
      </c>
      <c r="H426" s="192">
        <v>6</v>
      </c>
      <c r="I426" s="192">
        <f>H426*E426</f>
        <v>4194</v>
      </c>
      <c r="J426" s="193">
        <f>F426-H426</f>
        <v>3</v>
      </c>
      <c r="K426" s="197">
        <f>Table1[[#This Row],[Total Sales]]-Table1[[#This Row],[Total Cost]]</f>
        <v>2097</v>
      </c>
      <c r="L426">
        <v>572</v>
      </c>
      <c r="M426" t="s">
        <v>16</v>
      </c>
      <c r="N426" t="s">
        <v>17</v>
      </c>
    </row>
    <row r="427" spans="2:14" s="191" customFormat="1" hidden="1" x14ac:dyDescent="0.3">
      <c r="B427" s="189">
        <v>42213.917581018519</v>
      </c>
      <c r="C427">
        <v>4</v>
      </c>
      <c r="D427" t="s">
        <v>15</v>
      </c>
      <c r="E427">
        <v>699</v>
      </c>
      <c r="F427" s="192">
        <v>9</v>
      </c>
      <c r="G427" s="192">
        <f>F427*E427</f>
        <v>6291</v>
      </c>
      <c r="H427" s="192">
        <v>6</v>
      </c>
      <c r="I427" s="192">
        <f>H427*E427</f>
        <v>4194</v>
      </c>
      <c r="J427" s="193">
        <f>F427-H427</f>
        <v>3</v>
      </c>
      <c r="K427" s="197">
        <f>Table1[[#This Row],[Total Sales]]-Table1[[#This Row],[Total Cost]]</f>
        <v>2097</v>
      </c>
      <c r="L427">
        <v>572</v>
      </c>
      <c r="M427" t="s">
        <v>16</v>
      </c>
      <c r="N427" t="s">
        <v>17</v>
      </c>
    </row>
    <row r="428" spans="2:14" s="191" customFormat="1" hidden="1" x14ac:dyDescent="0.3">
      <c r="B428" s="189">
        <v>42212.056284722225</v>
      </c>
      <c r="C428">
        <v>4</v>
      </c>
      <c r="D428" t="s">
        <v>15</v>
      </c>
      <c r="E428">
        <v>699</v>
      </c>
      <c r="F428" s="192">
        <v>9</v>
      </c>
      <c r="G428" s="192">
        <f>F428*E428</f>
        <v>6291</v>
      </c>
      <c r="H428" s="192">
        <v>6</v>
      </c>
      <c r="I428" s="192">
        <f>H428*E428</f>
        <v>4194</v>
      </c>
      <c r="J428" s="193">
        <f>F428-H428</f>
        <v>3</v>
      </c>
      <c r="K428" s="197">
        <f>Table1[[#This Row],[Total Sales]]-Table1[[#This Row],[Total Cost]]</f>
        <v>2097</v>
      </c>
      <c r="L428">
        <v>557</v>
      </c>
      <c r="M428" t="s">
        <v>27</v>
      </c>
      <c r="N428" t="s">
        <v>17</v>
      </c>
    </row>
    <row r="429" spans="2:14" s="191" customFormat="1" hidden="1" x14ac:dyDescent="0.3">
      <c r="B429" s="189">
        <v>42086.13385416667</v>
      </c>
      <c r="C429">
        <v>4</v>
      </c>
      <c r="D429" t="s">
        <v>15</v>
      </c>
      <c r="E429">
        <v>699</v>
      </c>
      <c r="F429" s="192">
        <v>9</v>
      </c>
      <c r="G429" s="192">
        <f>F429*E429</f>
        <v>6291</v>
      </c>
      <c r="H429" s="192">
        <v>6</v>
      </c>
      <c r="I429" s="192">
        <f>H429*E429</f>
        <v>4194</v>
      </c>
      <c r="J429" s="193">
        <f>F429-H429</f>
        <v>3</v>
      </c>
      <c r="K429" s="197">
        <f>Table1[[#This Row],[Total Sales]]-Table1[[#This Row],[Total Cost]]</f>
        <v>2097</v>
      </c>
      <c r="L429">
        <v>557</v>
      </c>
      <c r="M429" t="s">
        <v>27</v>
      </c>
      <c r="N429" t="s">
        <v>17</v>
      </c>
    </row>
    <row r="430" spans="2:14" s="191" customFormat="1" hidden="1" x14ac:dyDescent="0.3">
      <c r="B430" s="189">
        <v>42086.13385416667</v>
      </c>
      <c r="C430">
        <v>4</v>
      </c>
      <c r="D430" t="s">
        <v>15</v>
      </c>
      <c r="E430">
        <v>699</v>
      </c>
      <c r="F430" s="192">
        <v>9</v>
      </c>
      <c r="G430" s="192">
        <f>F430*E430</f>
        <v>6291</v>
      </c>
      <c r="H430" s="192">
        <v>6</v>
      </c>
      <c r="I430" s="192">
        <f>H430*E430</f>
        <v>4194</v>
      </c>
      <c r="J430" s="193">
        <f>F430-H430</f>
        <v>3</v>
      </c>
      <c r="K430" s="197">
        <f>Table1[[#This Row],[Total Sales]]-Table1[[#This Row],[Total Cost]]</f>
        <v>2097</v>
      </c>
      <c r="L430">
        <v>557</v>
      </c>
      <c r="M430" t="s">
        <v>27</v>
      </c>
      <c r="N430" t="s">
        <v>17</v>
      </c>
    </row>
    <row r="431" spans="2:14" s="191" customFormat="1" hidden="1" x14ac:dyDescent="0.3">
      <c r="B431" s="189">
        <v>42066.645740740743</v>
      </c>
      <c r="C431">
        <v>4</v>
      </c>
      <c r="D431" t="s">
        <v>15</v>
      </c>
      <c r="E431">
        <v>699</v>
      </c>
      <c r="F431" s="192">
        <v>9</v>
      </c>
      <c r="G431" s="192">
        <f>F431*E431</f>
        <v>6291</v>
      </c>
      <c r="H431" s="192">
        <v>6</v>
      </c>
      <c r="I431" s="192">
        <f>H431*E431</f>
        <v>4194</v>
      </c>
      <c r="J431" s="193">
        <f>F431-H431</f>
        <v>3</v>
      </c>
      <c r="K431" s="197">
        <f>Table1[[#This Row],[Total Sales]]-Table1[[#This Row],[Total Cost]]</f>
        <v>2097</v>
      </c>
      <c r="L431">
        <v>572</v>
      </c>
      <c r="M431" t="s">
        <v>16</v>
      </c>
      <c r="N431" t="s">
        <v>17</v>
      </c>
    </row>
    <row r="432" spans="2:14" s="191" customFormat="1" hidden="1" x14ac:dyDescent="0.3">
      <c r="B432" s="189">
        <v>42056.631585648145</v>
      </c>
      <c r="C432">
        <v>4</v>
      </c>
      <c r="D432" t="s">
        <v>15</v>
      </c>
      <c r="E432">
        <v>699</v>
      </c>
      <c r="F432" s="192">
        <v>9</v>
      </c>
      <c r="G432" s="192">
        <f>F432*E432</f>
        <v>6291</v>
      </c>
      <c r="H432" s="192">
        <v>6</v>
      </c>
      <c r="I432" s="192">
        <f>H432*E432</f>
        <v>4194</v>
      </c>
      <c r="J432" s="193">
        <f>F432-H432</f>
        <v>3</v>
      </c>
      <c r="K432" s="197">
        <f>Table1[[#This Row],[Total Sales]]-Table1[[#This Row],[Total Cost]]</f>
        <v>2097</v>
      </c>
      <c r="L432">
        <v>572</v>
      </c>
      <c r="M432" t="s">
        <v>16</v>
      </c>
      <c r="N432" t="s">
        <v>17</v>
      </c>
    </row>
    <row r="433" spans="2:14" s="191" customFormat="1" hidden="1" x14ac:dyDescent="0.3">
      <c r="B433" s="189">
        <v>42271.195717592593</v>
      </c>
      <c r="C433">
        <v>4</v>
      </c>
      <c r="D433" t="s">
        <v>15</v>
      </c>
      <c r="E433">
        <v>699</v>
      </c>
      <c r="F433" s="192">
        <v>9</v>
      </c>
      <c r="G433" s="192">
        <f>F433*E433</f>
        <v>6291</v>
      </c>
      <c r="H433" s="192">
        <v>6</v>
      </c>
      <c r="I433" s="192">
        <f>H433*E433</f>
        <v>4194</v>
      </c>
      <c r="J433" s="193">
        <f>F433-H433</f>
        <v>3</v>
      </c>
      <c r="K433" s="197">
        <f>Table1[[#This Row],[Total Sales]]-Table1[[#This Row],[Total Cost]]</f>
        <v>2097</v>
      </c>
      <c r="L433">
        <v>572</v>
      </c>
      <c r="M433" t="s">
        <v>16</v>
      </c>
      <c r="N433" t="s">
        <v>14</v>
      </c>
    </row>
    <row r="434" spans="2:14" s="191" customFormat="1" hidden="1" x14ac:dyDescent="0.3">
      <c r="B434" s="189">
        <v>42268.080671296295</v>
      </c>
      <c r="C434">
        <v>4</v>
      </c>
      <c r="D434" t="s">
        <v>15</v>
      </c>
      <c r="E434">
        <v>699</v>
      </c>
      <c r="F434" s="192">
        <v>9</v>
      </c>
      <c r="G434" s="192">
        <f>F434*E434</f>
        <v>6291</v>
      </c>
      <c r="H434" s="192">
        <v>6</v>
      </c>
      <c r="I434" s="192">
        <f>H434*E434</f>
        <v>4194</v>
      </c>
      <c r="J434" s="193">
        <f>F434-H434</f>
        <v>3</v>
      </c>
      <c r="K434" s="197">
        <f>Table1[[#This Row],[Total Sales]]-Table1[[#This Row],[Total Cost]]</f>
        <v>2097</v>
      </c>
      <c r="L434">
        <v>572</v>
      </c>
      <c r="M434" t="s">
        <v>16</v>
      </c>
      <c r="N434" t="s">
        <v>14</v>
      </c>
    </row>
    <row r="435" spans="2:14" s="191" customFormat="1" hidden="1" x14ac:dyDescent="0.3">
      <c r="B435" s="189">
        <v>42178.610590277778</v>
      </c>
      <c r="C435">
        <v>4</v>
      </c>
      <c r="D435" t="s">
        <v>15</v>
      </c>
      <c r="E435">
        <v>699</v>
      </c>
      <c r="F435" s="192">
        <v>9</v>
      </c>
      <c r="G435" s="192">
        <f>F435*E435</f>
        <v>6291</v>
      </c>
      <c r="H435" s="192">
        <v>6</v>
      </c>
      <c r="I435" s="192">
        <f>H435*E435</f>
        <v>4194</v>
      </c>
      <c r="J435" s="193">
        <f>F435-H435</f>
        <v>3</v>
      </c>
      <c r="K435" s="197">
        <f>Table1[[#This Row],[Total Sales]]-Table1[[#This Row],[Total Cost]]</f>
        <v>2097</v>
      </c>
      <c r="L435">
        <v>557</v>
      </c>
      <c r="M435" t="s">
        <v>27</v>
      </c>
      <c r="N435" t="s">
        <v>14</v>
      </c>
    </row>
    <row r="436" spans="2:14" s="191" customFormat="1" hidden="1" x14ac:dyDescent="0.3">
      <c r="B436" s="189">
        <v>42064.672233796293</v>
      </c>
      <c r="C436">
        <v>4</v>
      </c>
      <c r="D436" t="s">
        <v>15</v>
      </c>
      <c r="E436">
        <v>699</v>
      </c>
      <c r="F436" s="192">
        <v>9</v>
      </c>
      <c r="G436" s="192">
        <f>F436*E436</f>
        <v>6291</v>
      </c>
      <c r="H436" s="192">
        <v>6</v>
      </c>
      <c r="I436" s="192">
        <f>H436*E436</f>
        <v>4194</v>
      </c>
      <c r="J436" s="193">
        <f>F436-H436</f>
        <v>3</v>
      </c>
      <c r="K436" s="197">
        <f>Table1[[#This Row],[Total Sales]]-Table1[[#This Row],[Total Cost]]</f>
        <v>2097</v>
      </c>
      <c r="L436">
        <v>572</v>
      </c>
      <c r="M436" t="s">
        <v>16</v>
      </c>
      <c r="N436" t="s">
        <v>14</v>
      </c>
    </row>
    <row r="437" spans="2:14" s="191" customFormat="1" hidden="1" x14ac:dyDescent="0.3">
      <c r="B437" s="189">
        <v>42064.672233796293</v>
      </c>
      <c r="C437">
        <v>4</v>
      </c>
      <c r="D437" t="s">
        <v>15</v>
      </c>
      <c r="E437">
        <v>699</v>
      </c>
      <c r="F437" s="192">
        <v>9</v>
      </c>
      <c r="G437" s="192">
        <f>F437*E437</f>
        <v>6291</v>
      </c>
      <c r="H437" s="192">
        <v>6</v>
      </c>
      <c r="I437" s="192">
        <f>H437*E437</f>
        <v>4194</v>
      </c>
      <c r="J437" s="193">
        <f>F437-H437</f>
        <v>3</v>
      </c>
      <c r="K437" s="197">
        <f>Table1[[#This Row],[Total Sales]]-Table1[[#This Row],[Total Cost]]</f>
        <v>2097</v>
      </c>
      <c r="L437">
        <v>572</v>
      </c>
      <c r="M437" t="s">
        <v>16</v>
      </c>
      <c r="N437" t="s">
        <v>14</v>
      </c>
    </row>
    <row r="438" spans="2:14" s="191" customFormat="1" hidden="1" x14ac:dyDescent="0.3">
      <c r="B438" s="189">
        <v>42050.169664351852</v>
      </c>
      <c r="C438">
        <v>4</v>
      </c>
      <c r="D438" t="s">
        <v>15</v>
      </c>
      <c r="E438">
        <v>699</v>
      </c>
      <c r="F438" s="192">
        <v>9</v>
      </c>
      <c r="G438" s="192">
        <f>F438*E438</f>
        <v>6291</v>
      </c>
      <c r="H438" s="192">
        <v>6</v>
      </c>
      <c r="I438" s="192">
        <f>H438*E438</f>
        <v>4194</v>
      </c>
      <c r="J438" s="193">
        <f>F438-H438</f>
        <v>3</v>
      </c>
      <c r="K438" s="197">
        <f>Table1[[#This Row],[Total Sales]]-Table1[[#This Row],[Total Cost]]</f>
        <v>2097</v>
      </c>
      <c r="L438">
        <v>557</v>
      </c>
      <c r="M438" t="s">
        <v>27</v>
      </c>
      <c r="N438" t="s">
        <v>14</v>
      </c>
    </row>
    <row r="439" spans="2:14" s="191" customFormat="1" hidden="1" x14ac:dyDescent="0.3">
      <c r="B439" s="189">
        <v>42024.608680555553</v>
      </c>
      <c r="C439">
        <v>4</v>
      </c>
      <c r="D439" t="s">
        <v>15</v>
      </c>
      <c r="E439">
        <v>700</v>
      </c>
      <c r="F439" s="192">
        <v>9</v>
      </c>
      <c r="G439" s="192">
        <f>F439*E439</f>
        <v>6300</v>
      </c>
      <c r="H439" s="192">
        <v>6</v>
      </c>
      <c r="I439" s="192">
        <f>H439*E439</f>
        <v>4200</v>
      </c>
      <c r="J439" s="193">
        <f>F439-H439</f>
        <v>3</v>
      </c>
      <c r="K439" s="197">
        <f>Table1[[#This Row],[Total Sales]]-Table1[[#This Row],[Total Cost]]</f>
        <v>2100</v>
      </c>
      <c r="L439">
        <v>23</v>
      </c>
      <c r="M439" t="s">
        <v>21</v>
      </c>
      <c r="N439" t="s">
        <v>17</v>
      </c>
    </row>
    <row r="440" spans="2:14" s="191" customFormat="1" hidden="1" x14ac:dyDescent="0.3">
      <c r="B440" s="189">
        <v>42265.039594907408</v>
      </c>
      <c r="C440">
        <v>4</v>
      </c>
      <c r="D440" t="s">
        <v>15</v>
      </c>
      <c r="E440">
        <v>700</v>
      </c>
      <c r="F440" s="192">
        <v>9</v>
      </c>
      <c r="G440" s="192">
        <f>F440*E440</f>
        <v>6300</v>
      </c>
      <c r="H440" s="192">
        <v>6</v>
      </c>
      <c r="I440" s="192">
        <f>H440*E440</f>
        <v>4200</v>
      </c>
      <c r="J440" s="193">
        <f>F440-H440</f>
        <v>3</v>
      </c>
      <c r="K440" s="197">
        <f>Table1[[#This Row],[Total Sales]]-Table1[[#This Row],[Total Cost]]</f>
        <v>2100</v>
      </c>
      <c r="L440">
        <v>23</v>
      </c>
      <c r="M440" t="s">
        <v>21</v>
      </c>
      <c r="N440" t="s">
        <v>14</v>
      </c>
    </row>
    <row r="441" spans="2:14" s="191" customFormat="1" hidden="1" x14ac:dyDescent="0.3">
      <c r="B441" s="189">
        <v>42361.909317129626</v>
      </c>
      <c r="C441">
        <v>31</v>
      </c>
      <c r="D441" t="s">
        <v>35</v>
      </c>
      <c r="E441">
        <v>420</v>
      </c>
      <c r="F441" s="192">
        <v>17</v>
      </c>
      <c r="G441" s="192">
        <f>F441*E441</f>
        <v>7140</v>
      </c>
      <c r="H441" s="192">
        <v>12</v>
      </c>
      <c r="I441" s="192">
        <f>H441*E441</f>
        <v>5040</v>
      </c>
      <c r="J441" s="193">
        <f>F441-H441</f>
        <v>5</v>
      </c>
      <c r="K441" s="197">
        <f>Table1[[#This Row],[Total Sales]]-Table1[[#This Row],[Total Cost]]</f>
        <v>2100</v>
      </c>
      <c r="L441">
        <v>315</v>
      </c>
      <c r="M441" t="s">
        <v>40</v>
      </c>
      <c r="N441" t="s">
        <v>17</v>
      </c>
    </row>
    <row r="442" spans="2:14" s="191" customFormat="1" hidden="1" x14ac:dyDescent="0.3">
      <c r="B442" s="189">
        <v>42244.104027777779</v>
      </c>
      <c r="C442">
        <v>30</v>
      </c>
      <c r="D442" t="s">
        <v>26</v>
      </c>
      <c r="E442">
        <v>350</v>
      </c>
      <c r="F442" s="192">
        <v>12</v>
      </c>
      <c r="G442" s="192">
        <f>F442*E442</f>
        <v>4200</v>
      </c>
      <c r="H442" s="192">
        <v>6</v>
      </c>
      <c r="I442" s="192">
        <f>H442*E442</f>
        <v>2100</v>
      </c>
      <c r="J442" s="193">
        <f>F442-H442</f>
        <v>6</v>
      </c>
      <c r="K442" s="197">
        <f>Table1[[#This Row],[Total Sales]]-Table1[[#This Row],[Total Cost]]</f>
        <v>2100</v>
      </c>
      <c r="L442">
        <v>12</v>
      </c>
      <c r="M442" t="s">
        <v>25</v>
      </c>
      <c r="N442" t="s">
        <v>17</v>
      </c>
    </row>
    <row r="443" spans="2:14" s="191" customFormat="1" hidden="1" x14ac:dyDescent="0.3">
      <c r="B443" s="189">
        <v>42236.861909722225</v>
      </c>
      <c r="C443">
        <v>4</v>
      </c>
      <c r="D443" t="s">
        <v>15</v>
      </c>
      <c r="E443">
        <v>720</v>
      </c>
      <c r="F443" s="192">
        <v>9</v>
      </c>
      <c r="G443" s="192">
        <f>F443*E443</f>
        <v>6480</v>
      </c>
      <c r="H443" s="192">
        <v>6</v>
      </c>
      <c r="I443" s="192">
        <f>H443*E443</f>
        <v>4320</v>
      </c>
      <c r="J443" s="193">
        <f>F443-H443</f>
        <v>3</v>
      </c>
      <c r="K443" s="197">
        <f>Table1[[#This Row],[Total Sales]]-Table1[[#This Row],[Total Cost]]</f>
        <v>2160</v>
      </c>
      <c r="L443">
        <v>686</v>
      </c>
      <c r="M443" t="s">
        <v>31</v>
      </c>
      <c r="N443" t="s">
        <v>17</v>
      </c>
    </row>
    <row r="444" spans="2:14" s="191" customFormat="1" hidden="1" x14ac:dyDescent="0.3">
      <c r="B444" s="189">
        <v>42217.286226851851</v>
      </c>
      <c r="C444">
        <v>22</v>
      </c>
      <c r="D444" t="s">
        <v>34</v>
      </c>
      <c r="E444">
        <v>270</v>
      </c>
      <c r="F444" s="192">
        <v>24</v>
      </c>
      <c r="G444" s="192">
        <f>F444*E444</f>
        <v>6480</v>
      </c>
      <c r="H444" s="192">
        <v>16</v>
      </c>
      <c r="I444" s="192">
        <f>H444*E444</f>
        <v>4320</v>
      </c>
      <c r="J444" s="193">
        <f>F444-H444</f>
        <v>8</v>
      </c>
      <c r="K444" s="197">
        <f>Table1[[#This Row],[Total Sales]]-Table1[[#This Row],[Total Cost]]</f>
        <v>2160</v>
      </c>
      <c r="L444">
        <v>7</v>
      </c>
      <c r="M444" t="s">
        <v>24</v>
      </c>
      <c r="N444" t="s">
        <v>17</v>
      </c>
    </row>
    <row r="445" spans="2:14" s="191" customFormat="1" hidden="1" x14ac:dyDescent="0.3">
      <c r="B445" s="189">
        <v>42091.334224537037</v>
      </c>
      <c r="C445">
        <v>31</v>
      </c>
      <c r="D445" t="s">
        <v>35</v>
      </c>
      <c r="E445">
        <v>433</v>
      </c>
      <c r="F445" s="192">
        <v>17</v>
      </c>
      <c r="G445" s="192">
        <f>F445*E445</f>
        <v>7361</v>
      </c>
      <c r="H445" s="192">
        <v>12</v>
      </c>
      <c r="I445" s="192">
        <f>H445*E445</f>
        <v>5196</v>
      </c>
      <c r="J445" s="193">
        <f>F445-H445</f>
        <v>5</v>
      </c>
      <c r="K445" s="197">
        <f>Table1[[#This Row],[Total Sales]]-Table1[[#This Row],[Total Cost]]</f>
        <v>2165</v>
      </c>
      <c r="L445">
        <v>23</v>
      </c>
      <c r="M445" t="s">
        <v>21</v>
      </c>
      <c r="N445" t="s">
        <v>14</v>
      </c>
    </row>
    <row r="446" spans="2:14" s="191" customFormat="1" hidden="1" x14ac:dyDescent="0.3">
      <c r="B446" s="189">
        <v>42048.796018518522</v>
      </c>
      <c r="C446">
        <v>31</v>
      </c>
      <c r="D446" t="s">
        <v>35</v>
      </c>
      <c r="E446">
        <v>440</v>
      </c>
      <c r="F446" s="192">
        <v>17</v>
      </c>
      <c r="G446" s="192">
        <f>F446*E446</f>
        <v>7480</v>
      </c>
      <c r="H446" s="192">
        <v>12</v>
      </c>
      <c r="I446" s="192">
        <f>H446*E446</f>
        <v>5280</v>
      </c>
      <c r="J446" s="193">
        <f>F446-H446</f>
        <v>5</v>
      </c>
      <c r="K446" s="197">
        <f>Table1[[#This Row],[Total Sales]]-Table1[[#This Row],[Total Cost]]</f>
        <v>2200</v>
      </c>
      <c r="L446">
        <v>557</v>
      </c>
      <c r="M446" t="s">
        <v>27</v>
      </c>
      <c r="N446" t="s">
        <v>14</v>
      </c>
    </row>
    <row r="447" spans="2:14" s="191" customFormat="1" hidden="1" x14ac:dyDescent="0.3">
      <c r="B447" s="189">
        <v>42294.624085648145</v>
      </c>
      <c r="C447">
        <v>100</v>
      </c>
      <c r="D447" t="s">
        <v>28</v>
      </c>
      <c r="E447">
        <v>550</v>
      </c>
      <c r="F447" s="192">
        <v>8</v>
      </c>
      <c r="G447" s="192">
        <f>F447*E447</f>
        <v>4400</v>
      </c>
      <c r="H447" s="192">
        <v>4</v>
      </c>
      <c r="I447" s="192">
        <f>H447*E447</f>
        <v>2200</v>
      </c>
      <c r="J447" s="193">
        <f>F447-H447</f>
        <v>4</v>
      </c>
      <c r="K447" s="197">
        <f>Table1[[#This Row],[Total Sales]]-Table1[[#This Row],[Total Cost]]</f>
        <v>2200</v>
      </c>
      <c r="L447">
        <v>572</v>
      </c>
      <c r="M447" t="s">
        <v>16</v>
      </c>
      <c r="N447" t="s">
        <v>17</v>
      </c>
    </row>
    <row r="448" spans="2:14" s="191" customFormat="1" hidden="1" x14ac:dyDescent="0.3">
      <c r="B448" s="189">
        <v>42283.272013888891</v>
      </c>
      <c r="C448">
        <v>4</v>
      </c>
      <c r="D448" t="s">
        <v>15</v>
      </c>
      <c r="E448">
        <v>740</v>
      </c>
      <c r="F448" s="192">
        <v>9</v>
      </c>
      <c r="G448" s="192">
        <f>F448*E448</f>
        <v>6660</v>
      </c>
      <c r="H448" s="192">
        <v>6</v>
      </c>
      <c r="I448" s="192">
        <f>H448*E448</f>
        <v>4440</v>
      </c>
      <c r="J448" s="193">
        <f>F448-H448</f>
        <v>3</v>
      </c>
      <c r="K448" s="197">
        <f>Table1[[#This Row],[Total Sales]]-Table1[[#This Row],[Total Cost]]</f>
        <v>2220</v>
      </c>
      <c r="L448">
        <v>23</v>
      </c>
      <c r="M448" t="s">
        <v>21</v>
      </c>
      <c r="N448" t="s">
        <v>17</v>
      </c>
    </row>
    <row r="449" spans="2:14" s="191" customFormat="1" hidden="1" x14ac:dyDescent="0.3">
      <c r="B449" s="189">
        <v>42118.033252314817</v>
      </c>
      <c r="C449">
        <v>31</v>
      </c>
      <c r="D449" t="s">
        <v>35</v>
      </c>
      <c r="E449">
        <v>450</v>
      </c>
      <c r="F449" s="192">
        <v>17</v>
      </c>
      <c r="G449" s="192">
        <f>F449*E449</f>
        <v>7650</v>
      </c>
      <c r="H449" s="192">
        <v>12</v>
      </c>
      <c r="I449" s="192">
        <f>H449*E449</f>
        <v>5400</v>
      </c>
      <c r="J449" s="193">
        <f>F449-H449</f>
        <v>5</v>
      </c>
      <c r="K449" s="197">
        <f>Table1[[#This Row],[Total Sales]]-Table1[[#This Row],[Total Cost]]</f>
        <v>2250</v>
      </c>
      <c r="L449">
        <v>557</v>
      </c>
      <c r="M449" t="s">
        <v>27</v>
      </c>
      <c r="N449" t="s">
        <v>38</v>
      </c>
    </row>
    <row r="450" spans="2:14" s="191" customFormat="1" hidden="1" x14ac:dyDescent="0.3">
      <c r="B450" s="189">
        <v>42165.218541666669</v>
      </c>
      <c r="C450">
        <v>30</v>
      </c>
      <c r="D450" t="s">
        <v>26</v>
      </c>
      <c r="E450">
        <v>380</v>
      </c>
      <c r="F450" s="192">
        <v>12</v>
      </c>
      <c r="G450" s="192">
        <f>F450*E450</f>
        <v>4560</v>
      </c>
      <c r="H450" s="192">
        <v>6</v>
      </c>
      <c r="I450" s="192">
        <f>H450*E450</f>
        <v>2280</v>
      </c>
      <c r="J450" s="193">
        <f>F450-H450</f>
        <v>6</v>
      </c>
      <c r="K450" s="197">
        <f>Table1[[#This Row],[Total Sales]]-Table1[[#This Row],[Total Cost]]</f>
        <v>2280</v>
      </c>
      <c r="L450">
        <v>7</v>
      </c>
      <c r="M450" t="s">
        <v>24</v>
      </c>
      <c r="N450" t="s">
        <v>17</v>
      </c>
    </row>
    <row r="451" spans="2:14" s="191" customFormat="1" hidden="1" x14ac:dyDescent="0.3">
      <c r="B451" s="189">
        <v>42169.095358796294</v>
      </c>
      <c r="C451">
        <v>19</v>
      </c>
      <c r="D451" t="s">
        <v>122</v>
      </c>
      <c r="E451">
        <v>190</v>
      </c>
      <c r="F451" s="192">
        <v>37</v>
      </c>
      <c r="G451" s="192">
        <f>F451*E451</f>
        <v>7030</v>
      </c>
      <c r="H451" s="192">
        <v>25</v>
      </c>
      <c r="I451" s="192">
        <f>H451*E451</f>
        <v>4750</v>
      </c>
      <c r="J451" s="193">
        <f>F451-H451</f>
        <v>12</v>
      </c>
      <c r="K451" s="197">
        <f>Table1[[#This Row],[Total Sales]]-Table1[[#This Row],[Total Cost]]</f>
        <v>2280</v>
      </c>
      <c r="L451">
        <v>7</v>
      </c>
      <c r="M451" t="s">
        <v>24</v>
      </c>
      <c r="N451" t="s">
        <v>17</v>
      </c>
    </row>
    <row r="452" spans="2:14" s="191" customFormat="1" hidden="1" x14ac:dyDescent="0.3">
      <c r="B452" s="189">
        <v>42104.004826388889</v>
      </c>
      <c r="C452">
        <v>100</v>
      </c>
      <c r="D452" t="s">
        <v>28</v>
      </c>
      <c r="E452">
        <v>580</v>
      </c>
      <c r="F452" s="192">
        <v>8</v>
      </c>
      <c r="G452" s="192">
        <f>F452*E452</f>
        <v>4640</v>
      </c>
      <c r="H452" s="192">
        <v>4</v>
      </c>
      <c r="I452" s="192">
        <f>H452*E452</f>
        <v>2320</v>
      </c>
      <c r="J452" s="193">
        <f>F452-H452</f>
        <v>4</v>
      </c>
      <c r="K452" s="197">
        <f>Table1[[#This Row],[Total Sales]]-Table1[[#This Row],[Total Cost]]</f>
        <v>2320</v>
      </c>
      <c r="L452">
        <v>846</v>
      </c>
      <c r="M452" t="s">
        <v>121</v>
      </c>
      <c r="N452" t="s">
        <v>17</v>
      </c>
    </row>
    <row r="453" spans="2:14" s="191" customFormat="1" hidden="1" x14ac:dyDescent="0.3">
      <c r="B453" s="189">
        <v>42012.642372685186</v>
      </c>
      <c r="C453">
        <v>30</v>
      </c>
      <c r="D453" t="s">
        <v>26</v>
      </c>
      <c r="E453">
        <v>390</v>
      </c>
      <c r="F453" s="192">
        <v>12</v>
      </c>
      <c r="G453" s="192">
        <f>F453*E453</f>
        <v>4680</v>
      </c>
      <c r="H453" s="192">
        <v>6</v>
      </c>
      <c r="I453" s="192">
        <f>H453*E453</f>
        <v>2340</v>
      </c>
      <c r="J453" s="193">
        <f>F453-H453</f>
        <v>6</v>
      </c>
      <c r="K453" s="197">
        <f>Table1[[#This Row],[Total Sales]]-Table1[[#This Row],[Total Cost]]</f>
        <v>2340</v>
      </c>
      <c r="L453">
        <v>95</v>
      </c>
      <c r="M453" t="s">
        <v>23</v>
      </c>
      <c r="N453" t="s">
        <v>17</v>
      </c>
    </row>
    <row r="454" spans="2:14" s="191" customFormat="1" hidden="1" x14ac:dyDescent="0.3">
      <c r="B454" s="189">
        <v>42071.351481481484</v>
      </c>
      <c r="C454">
        <v>4</v>
      </c>
      <c r="D454" t="s">
        <v>15</v>
      </c>
      <c r="E454">
        <v>789</v>
      </c>
      <c r="F454" s="192">
        <v>9</v>
      </c>
      <c r="G454" s="192">
        <f>F454*E454</f>
        <v>7101</v>
      </c>
      <c r="H454" s="192">
        <v>6</v>
      </c>
      <c r="I454" s="192">
        <f>H454*E454</f>
        <v>4734</v>
      </c>
      <c r="J454" s="193">
        <f>F454-H454</f>
        <v>3</v>
      </c>
      <c r="K454" s="197">
        <f>Table1[[#This Row],[Total Sales]]-Table1[[#This Row],[Total Cost]]</f>
        <v>2367</v>
      </c>
      <c r="L454">
        <v>846</v>
      </c>
      <c r="M454" t="s">
        <v>30</v>
      </c>
      <c r="N454" t="s">
        <v>14</v>
      </c>
    </row>
    <row r="455" spans="2:14" s="191" customFormat="1" hidden="1" x14ac:dyDescent="0.3">
      <c r="B455" s="189">
        <v>42011.305960648147</v>
      </c>
      <c r="C455">
        <v>2</v>
      </c>
      <c r="D455" t="s">
        <v>33</v>
      </c>
      <c r="E455">
        <v>790</v>
      </c>
      <c r="F455" s="192">
        <v>8</v>
      </c>
      <c r="G455" s="192">
        <f>F455*E455</f>
        <v>6320</v>
      </c>
      <c r="H455" s="192">
        <v>5</v>
      </c>
      <c r="I455" s="192">
        <f>H455*E455</f>
        <v>3950</v>
      </c>
      <c r="J455" s="193">
        <f>F455-H455</f>
        <v>3</v>
      </c>
      <c r="K455" s="197">
        <f>Table1[[#This Row],[Total Sales]]-Table1[[#This Row],[Total Cost]]</f>
        <v>2370</v>
      </c>
      <c r="L455">
        <v>572</v>
      </c>
      <c r="M455" t="s">
        <v>16</v>
      </c>
      <c r="N455" t="s">
        <v>17</v>
      </c>
    </row>
    <row r="456" spans="2:14" s="191" customFormat="1" hidden="1" x14ac:dyDescent="0.3">
      <c r="B456" s="189">
        <v>42008</v>
      </c>
      <c r="C456">
        <v>2</v>
      </c>
      <c r="D456" t="s">
        <v>33</v>
      </c>
      <c r="E456">
        <v>790</v>
      </c>
      <c r="F456" s="192">
        <v>8</v>
      </c>
      <c r="G456" s="192">
        <f>F456*E456</f>
        <v>6320</v>
      </c>
      <c r="H456" s="192">
        <v>5</v>
      </c>
      <c r="I456" s="192">
        <f>H456*E456</f>
        <v>3950</v>
      </c>
      <c r="J456" s="193">
        <f>F456-H456</f>
        <v>3</v>
      </c>
      <c r="K456" s="197">
        <f>Table1[[#This Row],[Total Sales]]-Table1[[#This Row],[Total Cost]]</f>
        <v>2370</v>
      </c>
      <c r="L456">
        <v>572</v>
      </c>
      <c r="M456" t="s">
        <v>16</v>
      </c>
      <c r="N456" t="s">
        <v>17</v>
      </c>
    </row>
    <row r="457" spans="2:14" s="191" customFormat="1" hidden="1" x14ac:dyDescent="0.3">
      <c r="B457" s="189">
        <v>42204.096215277779</v>
      </c>
      <c r="C457">
        <v>4</v>
      </c>
      <c r="D457" t="s">
        <v>15</v>
      </c>
      <c r="E457">
        <v>800</v>
      </c>
      <c r="F457" s="192">
        <v>9</v>
      </c>
      <c r="G457" s="192">
        <f>F457*E457</f>
        <v>7200</v>
      </c>
      <c r="H457" s="192">
        <v>6</v>
      </c>
      <c r="I457" s="192">
        <f>H457*E457</f>
        <v>4800</v>
      </c>
      <c r="J457" s="193">
        <f>F457-H457</f>
        <v>3</v>
      </c>
      <c r="K457" s="197">
        <f>Table1[[#This Row],[Total Sales]]-Table1[[#This Row],[Total Cost]]</f>
        <v>2400</v>
      </c>
      <c r="L457">
        <v>23</v>
      </c>
      <c r="M457" t="s">
        <v>21</v>
      </c>
      <c r="N457" t="s">
        <v>17</v>
      </c>
    </row>
    <row r="458" spans="2:14" s="191" customFormat="1" hidden="1" x14ac:dyDescent="0.3">
      <c r="B458" s="189">
        <v>42184.539606481485</v>
      </c>
      <c r="C458">
        <v>45</v>
      </c>
      <c r="D458" t="s">
        <v>20</v>
      </c>
      <c r="E458">
        <v>600</v>
      </c>
      <c r="F458" s="192">
        <v>12</v>
      </c>
      <c r="G458" s="192">
        <f>F458*E458</f>
        <v>7200</v>
      </c>
      <c r="H458" s="192">
        <v>8</v>
      </c>
      <c r="I458" s="192">
        <f>H458*E458</f>
        <v>4800</v>
      </c>
      <c r="J458" s="193">
        <f>F458-H458</f>
        <v>4</v>
      </c>
      <c r="K458" s="197">
        <f>Table1[[#This Row],[Total Sales]]-Table1[[#This Row],[Total Cost]]</f>
        <v>2400</v>
      </c>
      <c r="L458">
        <v>23</v>
      </c>
      <c r="M458" t="s">
        <v>21</v>
      </c>
      <c r="N458" t="s">
        <v>17</v>
      </c>
    </row>
    <row r="459" spans="2:14" s="191" customFormat="1" hidden="1" x14ac:dyDescent="0.3">
      <c r="B459" s="189">
        <v>42057.564791666664</v>
      </c>
      <c r="C459">
        <v>45</v>
      </c>
      <c r="D459" t="s">
        <v>20</v>
      </c>
      <c r="E459">
        <v>600</v>
      </c>
      <c r="F459" s="192">
        <v>12</v>
      </c>
      <c r="G459" s="192">
        <f>F459*E459</f>
        <v>7200</v>
      </c>
      <c r="H459" s="192">
        <v>8</v>
      </c>
      <c r="I459" s="192">
        <f>H459*E459</f>
        <v>4800</v>
      </c>
      <c r="J459" s="193">
        <f>F459-H459</f>
        <v>4</v>
      </c>
      <c r="K459" s="197">
        <f>Table1[[#This Row],[Total Sales]]-Table1[[#This Row],[Total Cost]]</f>
        <v>2400</v>
      </c>
      <c r="L459">
        <v>846</v>
      </c>
      <c r="M459" t="s">
        <v>121</v>
      </c>
      <c r="N459" t="s">
        <v>17</v>
      </c>
    </row>
    <row r="460" spans="2:14" s="191" customFormat="1" hidden="1" x14ac:dyDescent="0.3">
      <c r="B460" s="189">
        <v>42054.536412037036</v>
      </c>
      <c r="C460">
        <v>45</v>
      </c>
      <c r="D460" t="s">
        <v>20</v>
      </c>
      <c r="E460">
        <v>600</v>
      </c>
      <c r="F460" s="192">
        <v>12</v>
      </c>
      <c r="G460" s="192">
        <f>F460*E460</f>
        <v>7200</v>
      </c>
      <c r="H460" s="192">
        <v>8</v>
      </c>
      <c r="I460" s="192">
        <f>H460*E460</f>
        <v>4800</v>
      </c>
      <c r="J460" s="193">
        <f>F460-H460</f>
        <v>4</v>
      </c>
      <c r="K460" s="197">
        <f>Table1[[#This Row],[Total Sales]]-Table1[[#This Row],[Total Cost]]</f>
        <v>2400</v>
      </c>
      <c r="L460">
        <v>95</v>
      </c>
      <c r="M460" t="s">
        <v>23</v>
      </c>
      <c r="N460" t="s">
        <v>17</v>
      </c>
    </row>
    <row r="461" spans="2:14" s="191" customFormat="1" hidden="1" x14ac:dyDescent="0.3">
      <c r="B461" s="189">
        <v>42305.334224537037</v>
      </c>
      <c r="C461">
        <v>45</v>
      </c>
      <c r="D461" t="s">
        <v>20</v>
      </c>
      <c r="E461">
        <v>600</v>
      </c>
      <c r="F461" s="192">
        <v>12</v>
      </c>
      <c r="G461" s="192">
        <f>F461*E461</f>
        <v>7200</v>
      </c>
      <c r="H461" s="192">
        <v>8</v>
      </c>
      <c r="I461" s="192">
        <f>H461*E461</f>
        <v>4800</v>
      </c>
      <c r="J461" s="193">
        <f>F461-H461</f>
        <v>4</v>
      </c>
      <c r="K461" s="197">
        <f>Table1[[#This Row],[Total Sales]]-Table1[[#This Row],[Total Cost]]</f>
        <v>2400</v>
      </c>
      <c r="L461">
        <v>14</v>
      </c>
      <c r="M461" t="s">
        <v>25</v>
      </c>
      <c r="N461" t="s">
        <v>14</v>
      </c>
    </row>
    <row r="462" spans="2:14" s="191" customFormat="1" hidden="1" x14ac:dyDescent="0.3">
      <c r="B462" s="189">
        <v>42305.334224537037</v>
      </c>
      <c r="C462">
        <v>45</v>
      </c>
      <c r="D462" t="s">
        <v>20</v>
      </c>
      <c r="E462">
        <v>600</v>
      </c>
      <c r="F462" s="192">
        <v>12</v>
      </c>
      <c r="G462" s="192">
        <f>F462*E462</f>
        <v>7200</v>
      </c>
      <c r="H462" s="192">
        <v>8</v>
      </c>
      <c r="I462" s="192">
        <f>H462*E462</f>
        <v>4800</v>
      </c>
      <c r="J462" s="193">
        <f>F462-H462</f>
        <v>4</v>
      </c>
      <c r="K462" s="197">
        <f>Table1[[#This Row],[Total Sales]]-Table1[[#This Row],[Total Cost]]</f>
        <v>2400</v>
      </c>
      <c r="L462">
        <v>686</v>
      </c>
      <c r="M462" t="s">
        <v>31</v>
      </c>
      <c r="N462" t="s">
        <v>14</v>
      </c>
    </row>
    <row r="463" spans="2:14" s="191" customFormat="1" hidden="1" x14ac:dyDescent="0.3">
      <c r="B463" s="189">
        <v>42047</v>
      </c>
      <c r="C463">
        <v>45</v>
      </c>
      <c r="D463" t="s">
        <v>20</v>
      </c>
      <c r="E463">
        <v>600</v>
      </c>
      <c r="F463" s="192">
        <v>12</v>
      </c>
      <c r="G463" s="192">
        <f>F463*E463</f>
        <v>7200</v>
      </c>
      <c r="H463" s="192">
        <v>8</v>
      </c>
      <c r="I463" s="192">
        <f>H463*E463</f>
        <v>4800</v>
      </c>
      <c r="J463" s="193">
        <f>F463-H463</f>
        <v>4</v>
      </c>
      <c r="K463" s="197">
        <f>Table1[[#This Row],[Total Sales]]-Table1[[#This Row],[Total Cost]]</f>
        <v>2400</v>
      </c>
      <c r="L463">
        <v>7</v>
      </c>
      <c r="M463" t="s">
        <v>24</v>
      </c>
      <c r="N463" t="s">
        <v>14</v>
      </c>
    </row>
    <row r="464" spans="2:14" s="191" customFormat="1" hidden="1" x14ac:dyDescent="0.3">
      <c r="B464" s="189">
        <v>42301.598298611112</v>
      </c>
      <c r="C464">
        <v>45</v>
      </c>
      <c r="D464" t="s">
        <v>20</v>
      </c>
      <c r="E464">
        <v>600</v>
      </c>
      <c r="F464" s="192">
        <v>12</v>
      </c>
      <c r="G464" s="192">
        <f>F464*E464</f>
        <v>7200</v>
      </c>
      <c r="H464" s="192">
        <v>8</v>
      </c>
      <c r="I464" s="192">
        <f>H464*E464</f>
        <v>4800</v>
      </c>
      <c r="J464" s="193">
        <f>F464-H464</f>
        <v>4</v>
      </c>
      <c r="K464" s="197">
        <f>Table1[[#This Row],[Total Sales]]-Table1[[#This Row],[Total Cost]]</f>
        <v>2400</v>
      </c>
      <c r="L464">
        <v>572</v>
      </c>
      <c r="M464" t="s">
        <v>16</v>
      </c>
      <c r="N464" t="s">
        <v>38</v>
      </c>
    </row>
    <row r="465" spans="2:14" s="191" customFormat="1" hidden="1" x14ac:dyDescent="0.3">
      <c r="B465" s="189">
        <v>42031.941435185188</v>
      </c>
      <c r="C465">
        <v>100</v>
      </c>
      <c r="D465" t="s">
        <v>28</v>
      </c>
      <c r="E465">
        <v>600</v>
      </c>
      <c r="F465" s="192">
        <v>8</v>
      </c>
      <c r="G465" s="192">
        <f>F465*E465</f>
        <v>4800</v>
      </c>
      <c r="H465" s="192">
        <v>4</v>
      </c>
      <c r="I465" s="192">
        <f>H465*E465</f>
        <v>2400</v>
      </c>
      <c r="J465" s="193">
        <f>F465-H465</f>
        <v>4</v>
      </c>
      <c r="K465" s="197">
        <f>Table1[[#This Row],[Total Sales]]-Table1[[#This Row],[Total Cost]]</f>
        <v>2400</v>
      </c>
      <c r="L465">
        <v>572</v>
      </c>
      <c r="M465" t="s">
        <v>16</v>
      </c>
      <c r="N465" t="s">
        <v>17</v>
      </c>
    </row>
    <row r="466" spans="2:14" s="191" customFormat="1" hidden="1" x14ac:dyDescent="0.3">
      <c r="B466" s="189">
        <v>42042.190925925926</v>
      </c>
      <c r="C466">
        <v>5</v>
      </c>
      <c r="D466" t="s">
        <v>22</v>
      </c>
      <c r="E466">
        <v>120</v>
      </c>
      <c r="F466" s="192">
        <v>45</v>
      </c>
      <c r="G466" s="192">
        <f>F466*E466</f>
        <v>5400</v>
      </c>
      <c r="H466" s="192">
        <v>25</v>
      </c>
      <c r="I466" s="192">
        <f>H466*E466</f>
        <v>3000</v>
      </c>
      <c r="J466" s="193">
        <f>F466-H466</f>
        <v>20</v>
      </c>
      <c r="K466" s="197">
        <f>Table1[[#This Row],[Total Sales]]-Table1[[#This Row],[Total Cost]]</f>
        <v>2400</v>
      </c>
      <c r="L466">
        <v>7</v>
      </c>
      <c r="M466" t="s">
        <v>24</v>
      </c>
      <c r="N466" t="s">
        <v>17</v>
      </c>
    </row>
    <row r="467" spans="2:14" s="191" customFormat="1" hidden="1" x14ac:dyDescent="0.3">
      <c r="B467" s="189">
        <v>42268.214826388888</v>
      </c>
      <c r="C467">
        <v>100</v>
      </c>
      <c r="D467" t="s">
        <v>28</v>
      </c>
      <c r="E467">
        <v>610</v>
      </c>
      <c r="F467" s="192">
        <v>8</v>
      </c>
      <c r="G467" s="192">
        <f>F467*E467</f>
        <v>4880</v>
      </c>
      <c r="H467" s="192">
        <v>4</v>
      </c>
      <c r="I467" s="192">
        <f>H467*E467</f>
        <v>2440</v>
      </c>
      <c r="J467" s="193">
        <f>F467-H467</f>
        <v>4</v>
      </c>
      <c r="K467" s="197">
        <f>Table1[[#This Row],[Total Sales]]-Table1[[#This Row],[Total Cost]]</f>
        <v>2440</v>
      </c>
      <c r="L467">
        <v>14</v>
      </c>
      <c r="M467" t="s">
        <v>25</v>
      </c>
      <c r="N467" t="s">
        <v>14</v>
      </c>
    </row>
    <row r="468" spans="2:14" s="191" customFormat="1" hidden="1" x14ac:dyDescent="0.3">
      <c r="B468" s="189">
        <v>42122.619340277779</v>
      </c>
      <c r="C468">
        <v>4</v>
      </c>
      <c r="D468" t="s">
        <v>15</v>
      </c>
      <c r="E468">
        <v>820</v>
      </c>
      <c r="F468" s="192">
        <v>9</v>
      </c>
      <c r="G468" s="192">
        <f>F468*E468</f>
        <v>7380</v>
      </c>
      <c r="H468" s="192">
        <v>6</v>
      </c>
      <c r="I468" s="192">
        <f>H468*E468</f>
        <v>4920</v>
      </c>
      <c r="J468" s="193">
        <f>F468-H468</f>
        <v>3</v>
      </c>
      <c r="K468" s="197">
        <f>Table1[[#This Row],[Total Sales]]-Table1[[#This Row],[Total Cost]]</f>
        <v>2460</v>
      </c>
      <c r="L468">
        <v>233</v>
      </c>
      <c r="M468" t="s">
        <v>13</v>
      </c>
      <c r="N468" t="s">
        <v>17</v>
      </c>
    </row>
    <row r="469" spans="2:14" s="191" customFormat="1" hidden="1" x14ac:dyDescent="0.3">
      <c r="B469" s="189">
        <v>42266.408136574071</v>
      </c>
      <c r="C469">
        <v>4</v>
      </c>
      <c r="D469" t="s">
        <v>33</v>
      </c>
      <c r="E469">
        <v>820</v>
      </c>
      <c r="F469" s="192">
        <v>8</v>
      </c>
      <c r="G469" s="192">
        <f>F469*E469</f>
        <v>6560</v>
      </c>
      <c r="H469" s="192">
        <v>5</v>
      </c>
      <c r="I469" s="192">
        <f>H469*E469</f>
        <v>4100</v>
      </c>
      <c r="J469" s="193">
        <f>F469-H469</f>
        <v>3</v>
      </c>
      <c r="K469" s="197">
        <f>Table1[[#This Row],[Total Sales]]-Table1[[#This Row],[Total Cost]]</f>
        <v>2460</v>
      </c>
      <c r="L469">
        <v>572</v>
      </c>
      <c r="M469" t="s">
        <v>16</v>
      </c>
      <c r="N469" t="s">
        <v>17</v>
      </c>
    </row>
    <row r="470" spans="2:14" s="191" customFormat="1" hidden="1" x14ac:dyDescent="0.3">
      <c r="B470" s="189">
        <v>42042.190925925926</v>
      </c>
      <c r="C470">
        <v>5</v>
      </c>
      <c r="D470" t="s">
        <v>22</v>
      </c>
      <c r="E470">
        <v>123</v>
      </c>
      <c r="F470" s="192">
        <v>45</v>
      </c>
      <c r="G470" s="192">
        <f>F470*E470</f>
        <v>5535</v>
      </c>
      <c r="H470" s="192">
        <v>25</v>
      </c>
      <c r="I470" s="192">
        <f>H470*E470</f>
        <v>3075</v>
      </c>
      <c r="J470" s="193">
        <f>F470-H470</f>
        <v>20</v>
      </c>
      <c r="K470" s="197">
        <f>Table1[[#This Row],[Total Sales]]-Table1[[#This Row],[Total Cost]]</f>
        <v>2460</v>
      </c>
      <c r="L470">
        <v>7</v>
      </c>
      <c r="M470" t="s">
        <v>24</v>
      </c>
      <c r="N470" t="s">
        <v>17</v>
      </c>
    </row>
    <row r="471" spans="2:14" s="191" customFormat="1" hidden="1" x14ac:dyDescent="0.3">
      <c r="B471" s="189">
        <v>42304.649745370371</v>
      </c>
      <c r="C471">
        <v>4</v>
      </c>
      <c r="D471" t="s">
        <v>15</v>
      </c>
      <c r="E471">
        <v>830</v>
      </c>
      <c r="F471" s="192">
        <v>9</v>
      </c>
      <c r="G471" s="192">
        <f>F471*E471</f>
        <v>7470</v>
      </c>
      <c r="H471" s="192">
        <v>6</v>
      </c>
      <c r="I471" s="192">
        <f>H471*E471</f>
        <v>4980</v>
      </c>
      <c r="J471" s="193">
        <f>F471-H471</f>
        <v>3</v>
      </c>
      <c r="K471" s="197">
        <f>Table1[[#This Row],[Total Sales]]-Table1[[#This Row],[Total Cost]]</f>
        <v>2490</v>
      </c>
      <c r="L471">
        <v>233</v>
      </c>
      <c r="M471" t="s">
        <v>13</v>
      </c>
      <c r="N471" t="s">
        <v>17</v>
      </c>
    </row>
    <row r="472" spans="2:14" s="191" customFormat="1" hidden="1" x14ac:dyDescent="0.3">
      <c r="B472" s="189">
        <v>42176.286446759259</v>
      </c>
      <c r="C472">
        <v>4</v>
      </c>
      <c r="D472" t="s">
        <v>15</v>
      </c>
      <c r="E472">
        <v>830</v>
      </c>
      <c r="F472" s="192">
        <v>9</v>
      </c>
      <c r="G472" s="192">
        <f>F472*E472</f>
        <v>7470</v>
      </c>
      <c r="H472" s="192">
        <v>6</v>
      </c>
      <c r="I472" s="192">
        <f>H472*E472</f>
        <v>4980</v>
      </c>
      <c r="J472" s="193">
        <f>F472-H472</f>
        <v>3</v>
      </c>
      <c r="K472" s="197">
        <f>Table1[[#This Row],[Total Sales]]-Table1[[#This Row],[Total Cost]]</f>
        <v>2490</v>
      </c>
      <c r="L472">
        <v>23</v>
      </c>
      <c r="M472" t="s">
        <v>21</v>
      </c>
      <c r="N472" t="s">
        <v>14</v>
      </c>
    </row>
    <row r="473" spans="2:14" s="191" customFormat="1" hidden="1" x14ac:dyDescent="0.3">
      <c r="B473" s="189">
        <v>42366.200914351852</v>
      </c>
      <c r="C473">
        <v>4</v>
      </c>
      <c r="D473" t="s">
        <v>15</v>
      </c>
      <c r="E473">
        <v>840</v>
      </c>
      <c r="F473" s="192">
        <v>9</v>
      </c>
      <c r="G473" s="192">
        <f>F473*E473</f>
        <v>7560</v>
      </c>
      <c r="H473" s="192">
        <v>6</v>
      </c>
      <c r="I473" s="192">
        <f>H473*E473</f>
        <v>5040</v>
      </c>
      <c r="J473" s="193">
        <f>F473-H473</f>
        <v>3</v>
      </c>
      <c r="K473" s="197">
        <f>Table1[[#This Row],[Total Sales]]-Table1[[#This Row],[Total Cost]]</f>
        <v>2520</v>
      </c>
      <c r="L473">
        <v>686</v>
      </c>
      <c r="M473" t="s">
        <v>31</v>
      </c>
      <c r="N473" t="s">
        <v>17</v>
      </c>
    </row>
    <row r="474" spans="2:14" s="191" customFormat="1" hidden="1" x14ac:dyDescent="0.3">
      <c r="B474" s="189">
        <v>42107.879467592589</v>
      </c>
      <c r="C474">
        <v>4</v>
      </c>
      <c r="D474" t="s">
        <v>15</v>
      </c>
      <c r="E474">
        <v>840</v>
      </c>
      <c r="F474" s="192">
        <v>9</v>
      </c>
      <c r="G474" s="192">
        <f>F474*E474</f>
        <v>7560</v>
      </c>
      <c r="H474" s="192">
        <v>6</v>
      </c>
      <c r="I474" s="192">
        <f>H474*E474</f>
        <v>5040</v>
      </c>
      <c r="J474" s="193">
        <f>F474-H474</f>
        <v>3</v>
      </c>
      <c r="K474" s="197">
        <f>Table1[[#This Row],[Total Sales]]-Table1[[#This Row],[Total Cost]]</f>
        <v>2520</v>
      </c>
      <c r="L474">
        <v>14</v>
      </c>
      <c r="M474" t="s">
        <v>25</v>
      </c>
      <c r="N474" t="s">
        <v>17</v>
      </c>
    </row>
    <row r="475" spans="2:14" s="191" customFormat="1" hidden="1" x14ac:dyDescent="0.3">
      <c r="B475" s="189">
        <v>42057.564791666664</v>
      </c>
      <c r="C475">
        <v>4</v>
      </c>
      <c r="D475" t="s">
        <v>15</v>
      </c>
      <c r="E475">
        <v>840</v>
      </c>
      <c r="F475" s="192">
        <v>9</v>
      </c>
      <c r="G475" s="192">
        <f>F475*E475</f>
        <v>7560</v>
      </c>
      <c r="H475" s="192">
        <v>6</v>
      </c>
      <c r="I475" s="192">
        <f>H475*E475</f>
        <v>5040</v>
      </c>
      <c r="J475" s="193">
        <f>F475-H475</f>
        <v>3</v>
      </c>
      <c r="K475" s="197">
        <f>Table1[[#This Row],[Total Sales]]-Table1[[#This Row],[Total Cost]]</f>
        <v>2520</v>
      </c>
      <c r="L475">
        <v>846</v>
      </c>
      <c r="M475" t="s">
        <v>30</v>
      </c>
      <c r="N475" t="s">
        <v>17</v>
      </c>
    </row>
    <row r="476" spans="2:14" s="191" customFormat="1" hidden="1" x14ac:dyDescent="0.3">
      <c r="B476" s="189">
        <v>42237.744710648149</v>
      </c>
      <c r="C476">
        <v>30</v>
      </c>
      <c r="D476" t="s">
        <v>26</v>
      </c>
      <c r="E476">
        <v>420</v>
      </c>
      <c r="F476" s="192">
        <v>12</v>
      </c>
      <c r="G476" s="192">
        <f>F476*E476</f>
        <v>5040</v>
      </c>
      <c r="H476" s="192">
        <v>6</v>
      </c>
      <c r="I476" s="192">
        <f>H476*E476</f>
        <v>2520</v>
      </c>
      <c r="J476" s="193">
        <f>F476-H476</f>
        <v>6</v>
      </c>
      <c r="K476" s="197">
        <f>Table1[[#This Row],[Total Sales]]-Table1[[#This Row],[Total Cost]]</f>
        <v>2520</v>
      </c>
      <c r="L476">
        <v>572</v>
      </c>
      <c r="M476" t="s">
        <v>16</v>
      </c>
      <c r="N476" t="s">
        <v>17</v>
      </c>
    </row>
    <row r="477" spans="2:14" s="191" customFormat="1" hidden="1" x14ac:dyDescent="0.3">
      <c r="B477" s="189">
        <v>42054.392106481479</v>
      </c>
      <c r="C477">
        <v>4</v>
      </c>
      <c r="D477" t="s">
        <v>15</v>
      </c>
      <c r="E477">
        <v>860</v>
      </c>
      <c r="F477" s="192">
        <v>9</v>
      </c>
      <c r="G477" s="192">
        <f>F477*E477</f>
        <v>7740</v>
      </c>
      <c r="H477" s="192">
        <v>6</v>
      </c>
      <c r="I477" s="192">
        <f>H477*E477</f>
        <v>5160</v>
      </c>
      <c r="J477" s="193">
        <f>F477-H477</f>
        <v>3</v>
      </c>
      <c r="K477" s="197">
        <f>Table1[[#This Row],[Total Sales]]-Table1[[#This Row],[Total Cost]]</f>
        <v>2580</v>
      </c>
      <c r="L477">
        <v>14</v>
      </c>
      <c r="M477" t="s">
        <v>25</v>
      </c>
      <c r="N477" t="s">
        <v>14</v>
      </c>
    </row>
    <row r="478" spans="2:14" s="191" customFormat="1" hidden="1" x14ac:dyDescent="0.3">
      <c r="B478" s="189">
        <v>42277.729953703703</v>
      </c>
      <c r="C478">
        <v>100</v>
      </c>
      <c r="D478" t="s">
        <v>28</v>
      </c>
      <c r="E478">
        <v>650</v>
      </c>
      <c r="F478" s="192">
        <v>8</v>
      </c>
      <c r="G478" s="192">
        <f>F478*E478</f>
        <v>5200</v>
      </c>
      <c r="H478" s="192">
        <v>4</v>
      </c>
      <c r="I478" s="192">
        <f>H478*E478</f>
        <v>2600</v>
      </c>
      <c r="J478" s="193">
        <f>F478-H478</f>
        <v>4</v>
      </c>
      <c r="K478" s="197">
        <f>Table1[[#This Row],[Total Sales]]-Table1[[#This Row],[Total Cost]]</f>
        <v>2600</v>
      </c>
      <c r="L478">
        <v>846</v>
      </c>
      <c r="M478" t="s">
        <v>121</v>
      </c>
      <c r="N478" t="s">
        <v>38</v>
      </c>
    </row>
    <row r="479" spans="2:14" s="191" customFormat="1" hidden="1" x14ac:dyDescent="0.3">
      <c r="B479" s="189">
        <v>42080.92732638889</v>
      </c>
      <c r="C479">
        <v>4</v>
      </c>
      <c r="D479" t="s">
        <v>15</v>
      </c>
      <c r="E479">
        <v>870</v>
      </c>
      <c r="F479" s="192">
        <v>9</v>
      </c>
      <c r="G479" s="192">
        <f>F479*E479</f>
        <v>7830</v>
      </c>
      <c r="H479" s="192">
        <v>6</v>
      </c>
      <c r="I479" s="192">
        <f>H479*E479</f>
        <v>5220</v>
      </c>
      <c r="J479" s="193">
        <f>F479-H479</f>
        <v>3</v>
      </c>
      <c r="K479" s="197">
        <f>Table1[[#This Row],[Total Sales]]-Table1[[#This Row],[Total Cost]]</f>
        <v>2610</v>
      </c>
      <c r="L479">
        <v>846</v>
      </c>
      <c r="M479" t="s">
        <v>30</v>
      </c>
      <c r="N479" t="s">
        <v>17</v>
      </c>
    </row>
    <row r="480" spans="2:14" s="191" customFormat="1" hidden="1" x14ac:dyDescent="0.3">
      <c r="B480" s="189">
        <v>42031.941435185188</v>
      </c>
      <c r="C480">
        <v>100</v>
      </c>
      <c r="D480" t="s">
        <v>28</v>
      </c>
      <c r="E480">
        <v>660</v>
      </c>
      <c r="F480" s="192">
        <v>8</v>
      </c>
      <c r="G480" s="192">
        <f>F480*E480</f>
        <v>5280</v>
      </c>
      <c r="H480" s="192">
        <v>4</v>
      </c>
      <c r="I480" s="192">
        <f>H480*E480</f>
        <v>2640</v>
      </c>
      <c r="J480" s="193">
        <f>F480-H480</f>
        <v>4</v>
      </c>
      <c r="K480" s="197">
        <f>Table1[[#This Row],[Total Sales]]-Table1[[#This Row],[Total Cost]]</f>
        <v>2640</v>
      </c>
      <c r="L480">
        <v>572</v>
      </c>
      <c r="M480" t="s">
        <v>16</v>
      </c>
      <c r="N480" t="s">
        <v>17</v>
      </c>
    </row>
    <row r="481" spans="2:14" s="191" customFormat="1" hidden="1" x14ac:dyDescent="0.3">
      <c r="B481" s="189">
        <v>42101.324837962966</v>
      </c>
      <c r="C481">
        <v>85</v>
      </c>
      <c r="D481" t="s">
        <v>41</v>
      </c>
      <c r="E481">
        <v>150</v>
      </c>
      <c r="F481" s="192">
        <v>53</v>
      </c>
      <c r="G481" s="192">
        <f>F481*E481</f>
        <v>7950</v>
      </c>
      <c r="H481" s="192">
        <v>35</v>
      </c>
      <c r="I481" s="192">
        <f>H481*E481</f>
        <v>5250</v>
      </c>
      <c r="J481" s="193">
        <f>F481-H481</f>
        <v>18</v>
      </c>
      <c r="K481" s="197">
        <f>Table1[[#This Row],[Total Sales]]-Table1[[#This Row],[Total Cost]]</f>
        <v>2700</v>
      </c>
      <c r="L481">
        <v>23</v>
      </c>
      <c r="M481" t="s">
        <v>21</v>
      </c>
      <c r="N481" t="s">
        <v>14</v>
      </c>
    </row>
    <row r="482" spans="2:14" s="191" customFormat="1" hidden="1" x14ac:dyDescent="0.3">
      <c r="B482" s="189">
        <v>42257.685925925929</v>
      </c>
      <c r="C482">
        <v>2</v>
      </c>
      <c r="D482" t="s">
        <v>33</v>
      </c>
      <c r="E482">
        <v>900</v>
      </c>
      <c r="F482" s="192">
        <v>8</v>
      </c>
      <c r="G482" s="192">
        <f>F482*E482</f>
        <v>7200</v>
      </c>
      <c r="H482" s="192">
        <v>5</v>
      </c>
      <c r="I482" s="192">
        <f>H482*E482</f>
        <v>4500</v>
      </c>
      <c r="J482" s="193">
        <f>F482-H482</f>
        <v>3</v>
      </c>
      <c r="K482" s="197">
        <f>Table1[[#This Row],[Total Sales]]-Table1[[#This Row],[Total Cost]]</f>
        <v>2700</v>
      </c>
      <c r="L482">
        <v>572</v>
      </c>
      <c r="M482" t="s">
        <v>16</v>
      </c>
      <c r="N482" t="s">
        <v>17</v>
      </c>
    </row>
    <row r="483" spans="2:14" s="191" customFormat="1" hidden="1" x14ac:dyDescent="0.3">
      <c r="B483" s="189">
        <v>42080.92732638889</v>
      </c>
      <c r="C483">
        <v>30</v>
      </c>
      <c r="D483" t="s">
        <v>26</v>
      </c>
      <c r="E483">
        <v>456</v>
      </c>
      <c r="F483" s="192">
        <v>12</v>
      </c>
      <c r="G483" s="192">
        <f>F483*E483</f>
        <v>5472</v>
      </c>
      <c r="H483" s="192">
        <v>6</v>
      </c>
      <c r="I483" s="192">
        <f>H483*E483</f>
        <v>2736</v>
      </c>
      <c r="J483" s="193">
        <f>F483-H483</f>
        <v>6</v>
      </c>
      <c r="K483" s="197">
        <f>Table1[[#This Row],[Total Sales]]-Table1[[#This Row],[Total Cost]]</f>
        <v>2736</v>
      </c>
      <c r="L483">
        <v>95</v>
      </c>
      <c r="M483" t="s">
        <v>23</v>
      </c>
      <c r="N483" t="s">
        <v>17</v>
      </c>
    </row>
    <row r="484" spans="2:14" s="191" customFormat="1" hidden="1" x14ac:dyDescent="0.3">
      <c r="B484" s="189">
        <v>42052.916250000002</v>
      </c>
      <c r="C484">
        <v>30</v>
      </c>
      <c r="D484" t="s">
        <v>26</v>
      </c>
      <c r="E484">
        <v>456</v>
      </c>
      <c r="F484" s="192">
        <v>12</v>
      </c>
      <c r="G484" s="192">
        <f>F484*E484</f>
        <v>5472</v>
      </c>
      <c r="H484" s="192">
        <v>6</v>
      </c>
      <c r="I484" s="192">
        <f>H484*E484</f>
        <v>2736</v>
      </c>
      <c r="J484" s="193">
        <f>F484-H484</f>
        <v>6</v>
      </c>
      <c r="K484" s="197">
        <f>Table1[[#This Row],[Total Sales]]-Table1[[#This Row],[Total Cost]]</f>
        <v>2736</v>
      </c>
      <c r="L484">
        <v>14</v>
      </c>
      <c r="M484" t="s">
        <v>25</v>
      </c>
      <c r="N484" t="s">
        <v>17</v>
      </c>
    </row>
    <row r="485" spans="2:14" s="191" customFormat="1" hidden="1" x14ac:dyDescent="0.3">
      <c r="B485" s="189">
        <v>42037.283865740741</v>
      </c>
      <c r="C485">
        <v>30</v>
      </c>
      <c r="D485" t="s">
        <v>26</v>
      </c>
      <c r="E485">
        <v>456</v>
      </c>
      <c r="F485" s="192">
        <v>12</v>
      </c>
      <c r="G485" s="192">
        <f>F485*E485</f>
        <v>5472</v>
      </c>
      <c r="H485" s="192">
        <v>6</v>
      </c>
      <c r="I485" s="192">
        <f>H485*E485</f>
        <v>2736</v>
      </c>
      <c r="J485" s="193">
        <f>F485-H485</f>
        <v>6</v>
      </c>
      <c r="K485" s="197">
        <f>Table1[[#This Row],[Total Sales]]-Table1[[#This Row],[Total Cost]]</f>
        <v>2736</v>
      </c>
      <c r="L485">
        <v>572</v>
      </c>
      <c r="M485" t="s">
        <v>16</v>
      </c>
      <c r="N485" t="s">
        <v>17</v>
      </c>
    </row>
    <row r="486" spans="2:14" s="191" customFormat="1" hidden="1" x14ac:dyDescent="0.3">
      <c r="B486" s="189">
        <v>42170.051307870373</v>
      </c>
      <c r="C486">
        <v>31</v>
      </c>
      <c r="D486" t="s">
        <v>35</v>
      </c>
      <c r="E486">
        <v>550</v>
      </c>
      <c r="F486" s="192">
        <v>17</v>
      </c>
      <c r="G486" s="192">
        <f>F486*E486</f>
        <v>9350</v>
      </c>
      <c r="H486" s="192">
        <v>12</v>
      </c>
      <c r="I486" s="192">
        <f>H486*E486</f>
        <v>6600</v>
      </c>
      <c r="J486" s="193">
        <f>F486-H486</f>
        <v>5</v>
      </c>
      <c r="K486" s="197">
        <f>Table1[[#This Row],[Total Sales]]-Table1[[#This Row],[Total Cost]]</f>
        <v>2750</v>
      </c>
      <c r="L486">
        <v>95</v>
      </c>
      <c r="M486" t="s">
        <v>23</v>
      </c>
      <c r="N486" t="s">
        <v>14</v>
      </c>
    </row>
    <row r="487" spans="2:14" s="191" customFormat="1" hidden="1" x14ac:dyDescent="0.3">
      <c r="B487" s="189">
        <v>42292.00712962963</v>
      </c>
      <c r="C487">
        <v>100</v>
      </c>
      <c r="D487" t="s">
        <v>28</v>
      </c>
      <c r="E487">
        <v>690</v>
      </c>
      <c r="F487" s="192">
        <v>8</v>
      </c>
      <c r="G487" s="192">
        <f>F487*E487</f>
        <v>5520</v>
      </c>
      <c r="H487" s="192">
        <v>4</v>
      </c>
      <c r="I487" s="192">
        <f>H487*E487</f>
        <v>2760</v>
      </c>
      <c r="J487" s="193">
        <f>F487-H487</f>
        <v>4</v>
      </c>
      <c r="K487" s="197">
        <f>Table1[[#This Row],[Total Sales]]-Table1[[#This Row],[Total Cost]]</f>
        <v>2760</v>
      </c>
      <c r="L487">
        <v>7</v>
      </c>
      <c r="M487" t="s">
        <v>24</v>
      </c>
      <c r="N487" t="s">
        <v>14</v>
      </c>
    </row>
    <row r="488" spans="2:14" s="191" customFormat="1" hidden="1" x14ac:dyDescent="0.3">
      <c r="B488" s="189">
        <v>42138.530925925923</v>
      </c>
      <c r="C488">
        <v>100</v>
      </c>
      <c r="D488" t="s">
        <v>28</v>
      </c>
      <c r="E488">
        <v>690</v>
      </c>
      <c r="F488" s="192">
        <v>8</v>
      </c>
      <c r="G488" s="192">
        <f>F488*E488</f>
        <v>5520</v>
      </c>
      <c r="H488" s="192">
        <v>4</v>
      </c>
      <c r="I488" s="192">
        <f>H488*E488</f>
        <v>2760</v>
      </c>
      <c r="J488" s="193">
        <f>F488-H488</f>
        <v>4</v>
      </c>
      <c r="K488" s="197">
        <f>Table1[[#This Row],[Total Sales]]-Table1[[#This Row],[Total Cost]]</f>
        <v>2760</v>
      </c>
      <c r="L488">
        <v>686</v>
      </c>
      <c r="M488" t="s">
        <v>31</v>
      </c>
      <c r="N488" t="s">
        <v>14</v>
      </c>
    </row>
    <row r="489" spans="2:14" s="191" customFormat="1" hidden="1" x14ac:dyDescent="0.3">
      <c r="B489" s="189">
        <v>42277.131631944445</v>
      </c>
      <c r="C489">
        <v>30</v>
      </c>
      <c r="D489" t="s">
        <v>26</v>
      </c>
      <c r="E489">
        <v>460</v>
      </c>
      <c r="F489" s="192">
        <v>12</v>
      </c>
      <c r="G489" s="192">
        <f>F489*E489</f>
        <v>5520</v>
      </c>
      <c r="H489" s="192">
        <v>6</v>
      </c>
      <c r="I489" s="192">
        <f>H489*E489</f>
        <v>2760</v>
      </c>
      <c r="J489" s="193">
        <f>F489-H489</f>
        <v>6</v>
      </c>
      <c r="K489" s="197">
        <f>Table1[[#This Row],[Total Sales]]-Table1[[#This Row],[Total Cost]]</f>
        <v>2760</v>
      </c>
      <c r="L489">
        <v>572</v>
      </c>
      <c r="M489" t="s">
        <v>16</v>
      </c>
      <c r="N489" t="s">
        <v>17</v>
      </c>
    </row>
    <row r="490" spans="2:14" s="191" customFormat="1" hidden="1" x14ac:dyDescent="0.3">
      <c r="B490" s="189">
        <v>42211.418229166666</v>
      </c>
      <c r="C490">
        <v>4</v>
      </c>
      <c r="D490" t="s">
        <v>15</v>
      </c>
      <c r="E490">
        <v>930</v>
      </c>
      <c r="F490" s="192">
        <v>9</v>
      </c>
      <c r="G490" s="192">
        <f>F490*E490</f>
        <v>8370</v>
      </c>
      <c r="H490" s="192">
        <v>6</v>
      </c>
      <c r="I490" s="192">
        <f>H490*E490</f>
        <v>5580</v>
      </c>
      <c r="J490" s="193">
        <f>F490-H490</f>
        <v>3</v>
      </c>
      <c r="K490" s="197">
        <f>Table1[[#This Row],[Total Sales]]-Table1[[#This Row],[Total Cost]]</f>
        <v>2790</v>
      </c>
      <c r="L490">
        <v>95</v>
      </c>
      <c r="M490" t="s">
        <v>23</v>
      </c>
      <c r="N490" t="s">
        <v>17</v>
      </c>
    </row>
    <row r="491" spans="2:14" s="191" customFormat="1" hidden="1" x14ac:dyDescent="0.3">
      <c r="B491" s="189">
        <v>42305.334224537037</v>
      </c>
      <c r="C491">
        <v>45</v>
      </c>
      <c r="D491" t="s">
        <v>20</v>
      </c>
      <c r="E491">
        <v>700</v>
      </c>
      <c r="F491" s="192">
        <v>12</v>
      </c>
      <c r="G491" s="192">
        <f>F491*E491</f>
        <v>8400</v>
      </c>
      <c r="H491" s="192">
        <v>8</v>
      </c>
      <c r="I491" s="192">
        <f>H491*E491</f>
        <v>5600</v>
      </c>
      <c r="J491" s="193">
        <f>F491-H491</f>
        <v>4</v>
      </c>
      <c r="K491" s="197">
        <f>Table1[[#This Row],[Total Sales]]-Table1[[#This Row],[Total Cost]]</f>
        <v>2800</v>
      </c>
      <c r="L491">
        <v>572</v>
      </c>
      <c r="M491" t="s">
        <v>16</v>
      </c>
      <c r="N491" t="s">
        <v>17</v>
      </c>
    </row>
    <row r="492" spans="2:14" s="191" customFormat="1" hidden="1" x14ac:dyDescent="0.3">
      <c r="B492" s="189">
        <v>42305.334224537037</v>
      </c>
      <c r="C492">
        <v>45</v>
      </c>
      <c r="D492" t="s">
        <v>20</v>
      </c>
      <c r="E492">
        <v>700</v>
      </c>
      <c r="F492" s="192">
        <v>12</v>
      </c>
      <c r="G492" s="192">
        <f>F492*E492</f>
        <v>8400</v>
      </c>
      <c r="H492" s="192">
        <v>8</v>
      </c>
      <c r="I492" s="192">
        <f>H492*E492</f>
        <v>5600</v>
      </c>
      <c r="J492" s="193">
        <f>F492-H492</f>
        <v>4</v>
      </c>
      <c r="K492" s="197">
        <f>Table1[[#This Row],[Total Sales]]-Table1[[#This Row],[Total Cost]]</f>
        <v>2800</v>
      </c>
      <c r="L492">
        <v>686</v>
      </c>
      <c r="M492" t="s">
        <v>31</v>
      </c>
      <c r="N492" t="s">
        <v>17</v>
      </c>
    </row>
    <row r="493" spans="2:14" s="191" customFormat="1" hidden="1" x14ac:dyDescent="0.3">
      <c r="B493" s="189">
        <v>42047</v>
      </c>
      <c r="C493">
        <v>45</v>
      </c>
      <c r="D493" t="s">
        <v>20</v>
      </c>
      <c r="E493">
        <v>700</v>
      </c>
      <c r="F493" s="192">
        <v>12</v>
      </c>
      <c r="G493" s="192">
        <f>F493*E493</f>
        <v>8400</v>
      </c>
      <c r="H493" s="192">
        <v>8</v>
      </c>
      <c r="I493" s="192">
        <f>H493*E493</f>
        <v>5600</v>
      </c>
      <c r="J493" s="193">
        <f>F493-H493</f>
        <v>4</v>
      </c>
      <c r="K493" s="197">
        <f>Table1[[#This Row],[Total Sales]]-Table1[[#This Row],[Total Cost]]</f>
        <v>2800</v>
      </c>
      <c r="L493">
        <v>7</v>
      </c>
      <c r="M493" t="s">
        <v>24</v>
      </c>
      <c r="N493" t="s">
        <v>17</v>
      </c>
    </row>
    <row r="494" spans="2:14" s="191" customFormat="1" hidden="1" x14ac:dyDescent="0.3">
      <c r="B494" s="189">
        <v>42047</v>
      </c>
      <c r="C494">
        <v>45</v>
      </c>
      <c r="D494" t="s">
        <v>20</v>
      </c>
      <c r="E494">
        <v>700</v>
      </c>
      <c r="F494" s="192">
        <v>12</v>
      </c>
      <c r="G494" s="192">
        <f>F494*E494</f>
        <v>8400</v>
      </c>
      <c r="H494" s="192">
        <v>8</v>
      </c>
      <c r="I494" s="192">
        <f>H494*E494</f>
        <v>5600</v>
      </c>
      <c r="J494" s="193">
        <f>F494-H494</f>
        <v>4</v>
      </c>
      <c r="K494" s="197">
        <f>Table1[[#This Row],[Total Sales]]-Table1[[#This Row],[Total Cost]]</f>
        <v>2800</v>
      </c>
      <c r="L494">
        <v>846</v>
      </c>
      <c r="M494" t="s">
        <v>121</v>
      </c>
      <c r="N494" t="s">
        <v>17</v>
      </c>
    </row>
    <row r="495" spans="2:14" s="191" customFormat="1" hidden="1" x14ac:dyDescent="0.3">
      <c r="B495" s="189">
        <v>42305.334224537037</v>
      </c>
      <c r="C495">
        <v>45</v>
      </c>
      <c r="D495" t="s">
        <v>20</v>
      </c>
      <c r="E495">
        <v>700</v>
      </c>
      <c r="F495" s="192">
        <v>12</v>
      </c>
      <c r="G495" s="192">
        <f>F495*E495</f>
        <v>8400</v>
      </c>
      <c r="H495" s="192">
        <v>8</v>
      </c>
      <c r="I495" s="192">
        <f>H495*E495</f>
        <v>5600</v>
      </c>
      <c r="J495" s="193">
        <f>F495-H495</f>
        <v>4</v>
      </c>
      <c r="K495" s="197">
        <f>Table1[[#This Row],[Total Sales]]-Table1[[#This Row],[Total Cost]]</f>
        <v>2800</v>
      </c>
      <c r="L495">
        <v>14</v>
      </c>
      <c r="M495" t="s">
        <v>25</v>
      </c>
      <c r="N495" t="s">
        <v>14</v>
      </c>
    </row>
    <row r="496" spans="2:14" s="191" customFormat="1" hidden="1" x14ac:dyDescent="0.3">
      <c r="B496" s="189">
        <v>42241</v>
      </c>
      <c r="C496">
        <v>45</v>
      </c>
      <c r="D496" t="s">
        <v>20</v>
      </c>
      <c r="E496">
        <v>700</v>
      </c>
      <c r="F496" s="192">
        <v>12</v>
      </c>
      <c r="G496" s="192">
        <f>F496*E496</f>
        <v>8400</v>
      </c>
      <c r="H496" s="192">
        <v>8</v>
      </c>
      <c r="I496" s="192">
        <f>H496*E496</f>
        <v>5600</v>
      </c>
      <c r="J496" s="193">
        <f>F496-H496</f>
        <v>4</v>
      </c>
      <c r="K496" s="197">
        <f>Table1[[#This Row],[Total Sales]]-Table1[[#This Row],[Total Cost]]</f>
        <v>2800</v>
      </c>
      <c r="L496">
        <v>572</v>
      </c>
      <c r="M496" t="s">
        <v>16</v>
      </c>
      <c r="N496" t="s">
        <v>14</v>
      </c>
    </row>
    <row r="497" spans="2:14" s="191" customFormat="1" hidden="1" x14ac:dyDescent="0.3">
      <c r="B497" s="189">
        <v>42177</v>
      </c>
      <c r="C497">
        <v>45</v>
      </c>
      <c r="D497" t="s">
        <v>20</v>
      </c>
      <c r="E497">
        <v>700</v>
      </c>
      <c r="F497" s="192">
        <v>12</v>
      </c>
      <c r="G497" s="192">
        <f>F497*E497</f>
        <v>8400</v>
      </c>
      <c r="H497" s="192">
        <v>8</v>
      </c>
      <c r="I497" s="192">
        <f>H497*E497</f>
        <v>5600</v>
      </c>
      <c r="J497" s="193">
        <f>F497-H497</f>
        <v>4</v>
      </c>
      <c r="K497" s="197">
        <f>Table1[[#This Row],[Total Sales]]-Table1[[#This Row],[Total Cost]]</f>
        <v>2800</v>
      </c>
      <c r="L497">
        <v>7</v>
      </c>
      <c r="M497" t="s">
        <v>24</v>
      </c>
      <c r="N497" t="s">
        <v>14</v>
      </c>
    </row>
    <row r="498" spans="2:14" s="191" customFormat="1" hidden="1" x14ac:dyDescent="0.3">
      <c r="B498" s="189">
        <v>42237.906041666669</v>
      </c>
      <c r="C498">
        <v>100</v>
      </c>
      <c r="D498" t="s">
        <v>28</v>
      </c>
      <c r="E498">
        <v>700</v>
      </c>
      <c r="F498" s="192">
        <v>8</v>
      </c>
      <c r="G498" s="192">
        <f>F498*E498</f>
        <v>5600</v>
      </c>
      <c r="H498" s="192">
        <v>4</v>
      </c>
      <c r="I498" s="192">
        <f>H498*E498</f>
        <v>2800</v>
      </c>
      <c r="J498" s="193">
        <f>F498-H498</f>
        <v>4</v>
      </c>
      <c r="K498" s="197">
        <f>Table1[[#This Row],[Total Sales]]-Table1[[#This Row],[Total Cost]]</f>
        <v>2800</v>
      </c>
      <c r="L498">
        <v>572</v>
      </c>
      <c r="M498" t="s">
        <v>16</v>
      </c>
      <c r="N498" t="s">
        <v>14</v>
      </c>
    </row>
    <row r="499" spans="2:14" s="191" customFormat="1" hidden="1" x14ac:dyDescent="0.3">
      <c r="B499" s="189">
        <v>42143.802361111113</v>
      </c>
      <c r="C499">
        <v>22</v>
      </c>
      <c r="D499" t="s">
        <v>34</v>
      </c>
      <c r="E499">
        <v>350</v>
      </c>
      <c r="F499" s="192">
        <v>24</v>
      </c>
      <c r="G499" s="192">
        <f>F499*E499</f>
        <v>8400</v>
      </c>
      <c r="H499" s="192">
        <v>16</v>
      </c>
      <c r="I499" s="192">
        <f>H499*E499</f>
        <v>5600</v>
      </c>
      <c r="J499" s="193">
        <f>F499-H499</f>
        <v>8</v>
      </c>
      <c r="K499" s="197">
        <f>Table1[[#This Row],[Total Sales]]-Table1[[#This Row],[Total Cost]]</f>
        <v>2800</v>
      </c>
      <c r="L499">
        <v>7</v>
      </c>
      <c r="M499" t="s">
        <v>24</v>
      </c>
      <c r="N499" t="s">
        <v>14</v>
      </c>
    </row>
    <row r="500" spans="2:14" s="191" customFormat="1" hidden="1" x14ac:dyDescent="0.3">
      <c r="B500" s="189">
        <v>42178.807916666665</v>
      </c>
      <c r="C500">
        <v>4</v>
      </c>
      <c r="D500" t="s">
        <v>15</v>
      </c>
      <c r="E500">
        <v>940</v>
      </c>
      <c r="F500" s="192">
        <v>9</v>
      </c>
      <c r="G500" s="192">
        <f>F500*E500</f>
        <v>8460</v>
      </c>
      <c r="H500" s="192">
        <v>6</v>
      </c>
      <c r="I500" s="192">
        <f>H500*E500</f>
        <v>5640</v>
      </c>
      <c r="J500" s="193">
        <f>F500-H500</f>
        <v>3</v>
      </c>
      <c r="K500" s="197">
        <f>Table1[[#This Row],[Total Sales]]-Table1[[#This Row],[Total Cost]]</f>
        <v>2820</v>
      </c>
      <c r="L500">
        <v>95</v>
      </c>
      <c r="M500" t="s">
        <v>23</v>
      </c>
      <c r="N500" t="s">
        <v>14</v>
      </c>
    </row>
    <row r="501" spans="2:14" s="191" customFormat="1" hidden="1" x14ac:dyDescent="0.3">
      <c r="B501" s="189">
        <v>42144.054155092592</v>
      </c>
      <c r="C501">
        <v>31</v>
      </c>
      <c r="D501" t="s">
        <v>35</v>
      </c>
      <c r="E501">
        <v>570</v>
      </c>
      <c r="F501" s="192">
        <v>17</v>
      </c>
      <c r="G501" s="192">
        <f>F501*E501</f>
        <v>9690</v>
      </c>
      <c r="H501" s="192">
        <v>12</v>
      </c>
      <c r="I501" s="192">
        <f>H501*E501</f>
        <v>6840</v>
      </c>
      <c r="J501" s="193">
        <f>F501-H501</f>
        <v>5</v>
      </c>
      <c r="K501" s="197">
        <f>Table1[[#This Row],[Total Sales]]-Table1[[#This Row],[Total Cost]]</f>
        <v>2850</v>
      </c>
      <c r="L501">
        <v>846</v>
      </c>
      <c r="M501" t="s">
        <v>30</v>
      </c>
      <c r="N501" t="s">
        <v>17</v>
      </c>
    </row>
    <row r="502" spans="2:14" s="191" customFormat="1" hidden="1" x14ac:dyDescent="0.3">
      <c r="B502" s="189">
        <v>42286.761469907404</v>
      </c>
      <c r="C502">
        <v>31</v>
      </c>
      <c r="D502" t="s">
        <v>35</v>
      </c>
      <c r="E502">
        <v>570</v>
      </c>
      <c r="F502" s="192">
        <v>17</v>
      </c>
      <c r="G502" s="192">
        <f>F502*E502</f>
        <v>9690</v>
      </c>
      <c r="H502" s="192">
        <v>12</v>
      </c>
      <c r="I502" s="192">
        <f>H502*E502</f>
        <v>6840</v>
      </c>
      <c r="J502" s="193">
        <f>F502-H502</f>
        <v>5</v>
      </c>
      <c r="K502" s="197">
        <f>Table1[[#This Row],[Total Sales]]-Table1[[#This Row],[Total Cost]]</f>
        <v>2850</v>
      </c>
      <c r="L502">
        <v>686</v>
      </c>
      <c r="M502" t="s">
        <v>31</v>
      </c>
      <c r="N502" t="s">
        <v>14</v>
      </c>
    </row>
    <row r="503" spans="2:14" s="191" customFormat="1" hidden="1" x14ac:dyDescent="0.3">
      <c r="B503" s="189">
        <v>42305.334224537037</v>
      </c>
      <c r="C503">
        <v>34</v>
      </c>
      <c r="D503" t="s">
        <v>42</v>
      </c>
      <c r="E503">
        <v>190</v>
      </c>
      <c r="F503" s="192">
        <v>35</v>
      </c>
      <c r="G503" s="192">
        <f>F503*E503</f>
        <v>6650</v>
      </c>
      <c r="H503" s="192">
        <v>20</v>
      </c>
      <c r="I503" s="192">
        <f>H503*E503</f>
        <v>3800</v>
      </c>
      <c r="J503" s="193">
        <f>F503-H503</f>
        <v>15</v>
      </c>
      <c r="K503" s="197">
        <f>Table1[[#This Row],[Total Sales]]-Table1[[#This Row],[Total Cost]]</f>
        <v>2850</v>
      </c>
      <c r="L503">
        <v>95</v>
      </c>
      <c r="M503" t="s">
        <v>23</v>
      </c>
      <c r="N503" t="s">
        <v>17</v>
      </c>
    </row>
    <row r="504" spans="2:14" s="191" customFormat="1" hidden="1" x14ac:dyDescent="0.3">
      <c r="B504" s="189">
        <v>42301.598298611112</v>
      </c>
      <c r="C504">
        <v>34</v>
      </c>
      <c r="D504" t="s">
        <v>42</v>
      </c>
      <c r="E504">
        <v>190</v>
      </c>
      <c r="F504" s="192">
        <v>35</v>
      </c>
      <c r="G504" s="192">
        <f>F504*E504</f>
        <v>6650</v>
      </c>
      <c r="H504" s="192">
        <v>20</v>
      </c>
      <c r="I504" s="192">
        <f>H504*E504</f>
        <v>3800</v>
      </c>
      <c r="J504" s="193">
        <f>F504-H504</f>
        <v>15</v>
      </c>
      <c r="K504" s="197">
        <f>Table1[[#This Row],[Total Sales]]-Table1[[#This Row],[Total Cost]]</f>
        <v>2850</v>
      </c>
      <c r="L504">
        <v>572</v>
      </c>
      <c r="M504" t="s">
        <v>16</v>
      </c>
      <c r="N504" t="s">
        <v>17</v>
      </c>
    </row>
    <row r="505" spans="2:14" s="191" customFormat="1" hidden="1" x14ac:dyDescent="0.3">
      <c r="B505" s="189">
        <v>42111.916250000002</v>
      </c>
      <c r="C505">
        <v>34</v>
      </c>
      <c r="D505" t="s">
        <v>42</v>
      </c>
      <c r="E505">
        <v>190</v>
      </c>
      <c r="F505" s="192">
        <v>35</v>
      </c>
      <c r="G505" s="192">
        <f>F505*E505</f>
        <v>6650</v>
      </c>
      <c r="H505" s="192">
        <v>20</v>
      </c>
      <c r="I505" s="192">
        <f>H505*E505</f>
        <v>3800</v>
      </c>
      <c r="J505" s="193">
        <f>F505-H505</f>
        <v>15</v>
      </c>
      <c r="K505" s="197">
        <f>Table1[[#This Row],[Total Sales]]-Table1[[#This Row],[Total Cost]]</f>
        <v>2850</v>
      </c>
      <c r="L505">
        <v>95</v>
      </c>
      <c r="M505" t="s">
        <v>23</v>
      </c>
      <c r="N505" t="s">
        <v>17</v>
      </c>
    </row>
    <row r="506" spans="2:14" s="191" customFormat="1" hidden="1" x14ac:dyDescent="0.3">
      <c r="B506" s="189">
        <v>42397.334224537037</v>
      </c>
      <c r="C506">
        <v>34</v>
      </c>
      <c r="D506" t="s">
        <v>42</v>
      </c>
      <c r="E506">
        <v>190</v>
      </c>
      <c r="F506" s="192">
        <v>35</v>
      </c>
      <c r="G506" s="192">
        <f>F506*E506</f>
        <v>6650</v>
      </c>
      <c r="H506" s="192">
        <v>20</v>
      </c>
      <c r="I506" s="192">
        <f>H506*E506</f>
        <v>3800</v>
      </c>
      <c r="J506" s="193">
        <f>F506-H506</f>
        <v>15</v>
      </c>
      <c r="K506" s="197">
        <f>Table1[[#This Row],[Total Sales]]-Table1[[#This Row],[Total Cost]]</f>
        <v>2850</v>
      </c>
      <c r="L506">
        <v>7</v>
      </c>
      <c r="M506" t="s">
        <v>24</v>
      </c>
      <c r="N506" t="s">
        <v>14</v>
      </c>
    </row>
    <row r="507" spans="2:14" s="191" customFormat="1" hidden="1" x14ac:dyDescent="0.3">
      <c r="B507" s="189">
        <v>42090.102986111109</v>
      </c>
      <c r="C507">
        <v>34</v>
      </c>
      <c r="D507" t="s">
        <v>42</v>
      </c>
      <c r="E507">
        <v>190</v>
      </c>
      <c r="F507" s="192">
        <v>35</v>
      </c>
      <c r="G507" s="192">
        <f>F507*E507</f>
        <v>6650</v>
      </c>
      <c r="H507" s="192">
        <v>20</v>
      </c>
      <c r="I507" s="192">
        <f>H507*E507</f>
        <v>3800</v>
      </c>
      <c r="J507" s="193">
        <f>F507-H507</f>
        <v>15</v>
      </c>
      <c r="K507" s="197">
        <f>Table1[[#This Row],[Total Sales]]-Table1[[#This Row],[Total Cost]]</f>
        <v>2850</v>
      </c>
      <c r="L507">
        <v>572</v>
      </c>
      <c r="M507" t="s">
        <v>16</v>
      </c>
      <c r="N507" t="s">
        <v>38</v>
      </c>
    </row>
    <row r="508" spans="2:14" s="191" customFormat="1" hidden="1" x14ac:dyDescent="0.3">
      <c r="B508" s="189">
        <v>42079.887129629627</v>
      </c>
      <c r="C508">
        <v>34</v>
      </c>
      <c r="D508" t="s">
        <v>42</v>
      </c>
      <c r="E508">
        <v>190</v>
      </c>
      <c r="F508" s="192">
        <v>35</v>
      </c>
      <c r="G508" s="192">
        <f>F508*E508</f>
        <v>6650</v>
      </c>
      <c r="H508" s="192">
        <v>20</v>
      </c>
      <c r="I508" s="192">
        <f>H508*E508</f>
        <v>3800</v>
      </c>
      <c r="J508" s="193">
        <f>F508-H508</f>
        <v>15</v>
      </c>
      <c r="K508" s="197">
        <f>Table1[[#This Row],[Total Sales]]-Table1[[#This Row],[Total Cost]]</f>
        <v>2850</v>
      </c>
      <c r="L508">
        <v>572</v>
      </c>
      <c r="M508" t="s">
        <v>16</v>
      </c>
      <c r="N508" t="s">
        <v>38</v>
      </c>
    </row>
    <row r="509" spans="2:14" s="191" customFormat="1" hidden="1" x14ac:dyDescent="0.3">
      <c r="B509" s="189">
        <v>42093.408900462964</v>
      </c>
      <c r="C509">
        <v>4</v>
      </c>
      <c r="D509" t="s">
        <v>15</v>
      </c>
      <c r="E509">
        <v>955</v>
      </c>
      <c r="F509" s="192">
        <v>9</v>
      </c>
      <c r="G509" s="192">
        <f>F509*E509</f>
        <v>8595</v>
      </c>
      <c r="H509" s="192">
        <v>6</v>
      </c>
      <c r="I509" s="192">
        <f>H509*E509</f>
        <v>5730</v>
      </c>
      <c r="J509" s="193">
        <f>F509-H509</f>
        <v>3</v>
      </c>
      <c r="K509" s="197">
        <f>Table1[[#This Row],[Total Sales]]-Table1[[#This Row],[Total Cost]]</f>
        <v>2865</v>
      </c>
      <c r="L509">
        <v>686</v>
      </c>
      <c r="M509" t="s">
        <v>31</v>
      </c>
      <c r="N509" t="s">
        <v>14</v>
      </c>
    </row>
    <row r="510" spans="2:14" s="191" customFormat="1" hidden="1" x14ac:dyDescent="0.3">
      <c r="B510" s="189">
        <v>42282.289560185185</v>
      </c>
      <c r="C510">
        <v>22</v>
      </c>
      <c r="D510" t="s">
        <v>34</v>
      </c>
      <c r="E510">
        <v>360</v>
      </c>
      <c r="F510" s="192">
        <v>24</v>
      </c>
      <c r="G510" s="192">
        <f>F510*E510</f>
        <v>8640</v>
      </c>
      <c r="H510" s="192">
        <v>16</v>
      </c>
      <c r="I510" s="192">
        <f>H510*E510</f>
        <v>5760</v>
      </c>
      <c r="J510" s="193">
        <f>F510-H510</f>
        <v>8</v>
      </c>
      <c r="K510" s="197">
        <f>Table1[[#This Row],[Total Sales]]-Table1[[#This Row],[Total Cost]]</f>
        <v>2880</v>
      </c>
      <c r="L510">
        <v>95</v>
      </c>
      <c r="M510" t="s">
        <v>23</v>
      </c>
      <c r="N510" t="s">
        <v>38</v>
      </c>
    </row>
    <row r="511" spans="2:14" s="191" customFormat="1" hidden="1" x14ac:dyDescent="0.3">
      <c r="B511" s="189">
        <v>42266.942175925928</v>
      </c>
      <c r="C511">
        <v>30</v>
      </c>
      <c r="D511" t="s">
        <v>26</v>
      </c>
      <c r="E511">
        <v>480</v>
      </c>
      <c r="F511" s="192">
        <v>12</v>
      </c>
      <c r="G511" s="192">
        <f>F511*E511</f>
        <v>5760</v>
      </c>
      <c r="H511" s="192">
        <v>6</v>
      </c>
      <c r="I511" s="192">
        <f>H511*E511</f>
        <v>2880</v>
      </c>
      <c r="J511" s="193">
        <f>F511-H511</f>
        <v>6</v>
      </c>
      <c r="K511" s="197">
        <f>Table1[[#This Row],[Total Sales]]-Table1[[#This Row],[Total Cost]]</f>
        <v>2880</v>
      </c>
      <c r="L511">
        <v>572</v>
      </c>
      <c r="M511" t="s">
        <v>16</v>
      </c>
      <c r="N511" t="s">
        <v>17</v>
      </c>
    </row>
    <row r="512" spans="2:14" s="191" customFormat="1" hidden="1" x14ac:dyDescent="0.3">
      <c r="B512" s="189">
        <v>42159.740497685183</v>
      </c>
      <c r="C512">
        <v>30</v>
      </c>
      <c r="D512" t="s">
        <v>26</v>
      </c>
      <c r="E512">
        <v>480</v>
      </c>
      <c r="F512" s="192">
        <v>12</v>
      </c>
      <c r="G512" s="192">
        <f>F512*E512</f>
        <v>5760</v>
      </c>
      <c r="H512" s="192">
        <v>6</v>
      </c>
      <c r="I512" s="192">
        <f>H512*E512</f>
        <v>2880</v>
      </c>
      <c r="J512" s="193">
        <f>F512-H512</f>
        <v>6</v>
      </c>
      <c r="K512" s="197">
        <f>Table1[[#This Row],[Total Sales]]-Table1[[#This Row],[Total Cost]]</f>
        <v>2880</v>
      </c>
      <c r="L512">
        <v>686</v>
      </c>
      <c r="M512" t="s">
        <v>31</v>
      </c>
      <c r="N512" t="s">
        <v>17</v>
      </c>
    </row>
    <row r="513" spans="2:14" s="191" customFormat="1" hidden="1" x14ac:dyDescent="0.3">
      <c r="B513" s="189">
        <v>42123.000868055555</v>
      </c>
      <c r="C513">
        <v>30</v>
      </c>
      <c r="D513" t="s">
        <v>26</v>
      </c>
      <c r="E513">
        <v>480</v>
      </c>
      <c r="F513" s="192">
        <v>12</v>
      </c>
      <c r="G513" s="192">
        <f>F513*E513</f>
        <v>5760</v>
      </c>
      <c r="H513" s="192">
        <v>6</v>
      </c>
      <c r="I513" s="192">
        <f>H513*E513</f>
        <v>2880</v>
      </c>
      <c r="J513" s="193">
        <f>F513-H513</f>
        <v>6</v>
      </c>
      <c r="K513" s="197">
        <f>Table1[[#This Row],[Total Sales]]-Table1[[#This Row],[Total Cost]]</f>
        <v>2880</v>
      </c>
      <c r="L513">
        <v>557</v>
      </c>
      <c r="M513" t="s">
        <v>27</v>
      </c>
      <c r="N513" t="s">
        <v>38</v>
      </c>
    </row>
    <row r="514" spans="2:14" s="191" customFormat="1" hidden="1" x14ac:dyDescent="0.3">
      <c r="B514" s="189">
        <v>42185.264293981483</v>
      </c>
      <c r="C514">
        <v>31</v>
      </c>
      <c r="D514" t="s">
        <v>35</v>
      </c>
      <c r="E514">
        <v>580</v>
      </c>
      <c r="F514" s="192">
        <v>17</v>
      </c>
      <c r="G514" s="192">
        <f>F514*E514</f>
        <v>9860</v>
      </c>
      <c r="H514" s="192">
        <v>12</v>
      </c>
      <c r="I514" s="192">
        <f>H514*E514</f>
        <v>6960</v>
      </c>
      <c r="J514" s="193">
        <f>F514-H514</f>
        <v>5</v>
      </c>
      <c r="K514" s="197">
        <f>Table1[[#This Row],[Total Sales]]-Table1[[#This Row],[Total Cost]]</f>
        <v>2900</v>
      </c>
      <c r="L514">
        <v>7</v>
      </c>
      <c r="M514" t="s">
        <v>24</v>
      </c>
      <c r="N514" t="s">
        <v>14</v>
      </c>
    </row>
    <row r="515" spans="2:14" s="191" customFormat="1" hidden="1" x14ac:dyDescent="0.3">
      <c r="B515" s="189">
        <v>42041.522986111115</v>
      </c>
      <c r="C515">
        <v>31</v>
      </c>
      <c r="D515" t="s">
        <v>35</v>
      </c>
      <c r="E515">
        <v>590</v>
      </c>
      <c r="F515" s="192">
        <v>17</v>
      </c>
      <c r="G515" s="192">
        <f>F515*E515</f>
        <v>10030</v>
      </c>
      <c r="H515" s="192">
        <v>12</v>
      </c>
      <c r="I515" s="192">
        <f>H515*E515</f>
        <v>7080</v>
      </c>
      <c r="J515" s="193">
        <f>F515-H515</f>
        <v>5</v>
      </c>
      <c r="K515" s="197">
        <f>Table1[[#This Row],[Total Sales]]-Table1[[#This Row],[Total Cost]]</f>
        <v>2950</v>
      </c>
      <c r="L515">
        <v>23</v>
      </c>
      <c r="M515" t="s">
        <v>21</v>
      </c>
      <c r="N515" t="s">
        <v>14</v>
      </c>
    </row>
    <row r="516" spans="2:14" s="191" customFormat="1" hidden="1" x14ac:dyDescent="0.3">
      <c r="B516" s="189">
        <v>42175.084918981483</v>
      </c>
      <c r="C516">
        <v>4</v>
      </c>
      <c r="D516" t="s">
        <v>15</v>
      </c>
      <c r="E516">
        <v>990</v>
      </c>
      <c r="F516" s="192">
        <v>9</v>
      </c>
      <c r="G516" s="192">
        <f>F516*E516</f>
        <v>8910</v>
      </c>
      <c r="H516" s="192">
        <v>6</v>
      </c>
      <c r="I516" s="192">
        <f>H516*E516</f>
        <v>5940</v>
      </c>
      <c r="J516" s="193">
        <f>F516-H516</f>
        <v>3</v>
      </c>
      <c r="K516" s="197">
        <f>Table1[[#This Row],[Total Sales]]-Table1[[#This Row],[Total Cost]]</f>
        <v>2970</v>
      </c>
      <c r="L516">
        <v>14</v>
      </c>
      <c r="M516" t="s">
        <v>25</v>
      </c>
      <c r="N516" t="s">
        <v>17</v>
      </c>
    </row>
    <row r="517" spans="2:14" s="191" customFormat="1" hidden="1" x14ac:dyDescent="0.3">
      <c r="B517" s="189">
        <v>42308.14162037037</v>
      </c>
      <c r="C517">
        <v>31</v>
      </c>
      <c r="D517" t="s">
        <v>35</v>
      </c>
      <c r="E517">
        <v>600</v>
      </c>
      <c r="F517" s="192">
        <v>17</v>
      </c>
      <c r="G517" s="192">
        <f>F517*E517</f>
        <v>10200</v>
      </c>
      <c r="H517" s="192">
        <v>12</v>
      </c>
      <c r="I517" s="192">
        <f>H517*E517</f>
        <v>7200</v>
      </c>
      <c r="J517" s="193">
        <f>F517-H517</f>
        <v>5</v>
      </c>
      <c r="K517" s="197">
        <f>Table1[[#This Row],[Total Sales]]-Table1[[#This Row],[Total Cost]]</f>
        <v>3000</v>
      </c>
      <c r="L517">
        <v>14</v>
      </c>
      <c r="M517" t="s">
        <v>25</v>
      </c>
      <c r="N517" t="s">
        <v>14</v>
      </c>
    </row>
    <row r="518" spans="2:14" s="191" customFormat="1" hidden="1" x14ac:dyDescent="0.3">
      <c r="B518" s="189">
        <v>42138.687615740739</v>
      </c>
      <c r="C518">
        <v>31</v>
      </c>
      <c r="D518" t="s">
        <v>35</v>
      </c>
      <c r="E518">
        <v>600</v>
      </c>
      <c r="F518" s="192">
        <v>17</v>
      </c>
      <c r="G518" s="192">
        <f>F518*E518</f>
        <v>10200</v>
      </c>
      <c r="H518" s="192">
        <v>12</v>
      </c>
      <c r="I518" s="192">
        <f>H518*E518</f>
        <v>7200</v>
      </c>
      <c r="J518" s="193">
        <f>F518-H518</f>
        <v>5</v>
      </c>
      <c r="K518" s="197">
        <f>Table1[[#This Row],[Total Sales]]-Table1[[#This Row],[Total Cost]]</f>
        <v>3000</v>
      </c>
      <c r="L518">
        <v>572</v>
      </c>
      <c r="M518" t="s">
        <v>16</v>
      </c>
      <c r="N518" t="s">
        <v>14</v>
      </c>
    </row>
    <row r="519" spans="2:14" s="191" customFormat="1" hidden="1" x14ac:dyDescent="0.3">
      <c r="B519" s="189">
        <v>42305.334224537037</v>
      </c>
      <c r="C519">
        <v>34</v>
      </c>
      <c r="D519" t="s">
        <v>42</v>
      </c>
      <c r="E519">
        <v>200</v>
      </c>
      <c r="F519" s="192">
        <v>35</v>
      </c>
      <c r="G519" s="192">
        <f>F519*E519</f>
        <v>7000</v>
      </c>
      <c r="H519" s="192">
        <v>20</v>
      </c>
      <c r="I519" s="192">
        <f>H519*E519</f>
        <v>4000</v>
      </c>
      <c r="J519" s="193">
        <f>F519-H519</f>
        <v>15</v>
      </c>
      <c r="K519" s="197">
        <f>Table1[[#This Row],[Total Sales]]-Table1[[#This Row],[Total Cost]]</f>
        <v>3000</v>
      </c>
      <c r="L519">
        <v>23</v>
      </c>
      <c r="M519" t="s">
        <v>21</v>
      </c>
      <c r="N519" t="s">
        <v>14</v>
      </c>
    </row>
    <row r="520" spans="2:14" s="191" customFormat="1" hidden="1" x14ac:dyDescent="0.3">
      <c r="B520" s="189">
        <v>42143.930011574077</v>
      </c>
      <c r="C520">
        <v>34</v>
      </c>
      <c r="D520" t="s">
        <v>42</v>
      </c>
      <c r="E520">
        <v>200</v>
      </c>
      <c r="F520" s="192">
        <v>35</v>
      </c>
      <c r="G520" s="192">
        <f>F520*E520</f>
        <v>7000</v>
      </c>
      <c r="H520" s="192">
        <v>20</v>
      </c>
      <c r="I520" s="192">
        <f>H520*E520</f>
        <v>4000</v>
      </c>
      <c r="J520" s="193">
        <f>F520-H520</f>
        <v>15</v>
      </c>
      <c r="K520" s="197">
        <f>Table1[[#This Row],[Total Sales]]-Table1[[#This Row],[Total Cost]]</f>
        <v>3000</v>
      </c>
      <c r="L520">
        <v>686</v>
      </c>
      <c r="M520" t="s">
        <v>31</v>
      </c>
      <c r="N520" t="s">
        <v>14</v>
      </c>
    </row>
    <row r="521" spans="2:14" s="191" customFormat="1" hidden="1" x14ac:dyDescent="0.3">
      <c r="B521" s="189">
        <v>42077.308761574073</v>
      </c>
      <c r="C521">
        <v>34</v>
      </c>
      <c r="D521" t="s">
        <v>42</v>
      </c>
      <c r="E521">
        <v>200</v>
      </c>
      <c r="F521" s="192">
        <v>35</v>
      </c>
      <c r="G521" s="192">
        <f>F521*E521</f>
        <v>7000</v>
      </c>
      <c r="H521" s="192">
        <v>20</v>
      </c>
      <c r="I521" s="192">
        <f>H521*E521</f>
        <v>4000</v>
      </c>
      <c r="J521" s="193">
        <f>F521-H521</f>
        <v>15</v>
      </c>
      <c r="K521" s="197">
        <f>Table1[[#This Row],[Total Sales]]-Table1[[#This Row],[Total Cost]]</f>
        <v>3000</v>
      </c>
      <c r="L521">
        <v>450</v>
      </c>
      <c r="M521" t="s">
        <v>18</v>
      </c>
      <c r="N521" t="s">
        <v>19</v>
      </c>
    </row>
    <row r="522" spans="2:14" s="191" customFormat="1" hidden="1" x14ac:dyDescent="0.3">
      <c r="B522" s="189">
        <v>42073.886967592596</v>
      </c>
      <c r="C522">
        <v>34</v>
      </c>
      <c r="D522" t="s">
        <v>42</v>
      </c>
      <c r="E522">
        <v>200</v>
      </c>
      <c r="F522" s="192">
        <v>35</v>
      </c>
      <c r="G522" s="192">
        <f>F522*E522</f>
        <v>7000</v>
      </c>
      <c r="H522" s="192">
        <v>20</v>
      </c>
      <c r="I522" s="192">
        <f>H522*E522</f>
        <v>4000</v>
      </c>
      <c r="J522" s="193">
        <f>F522-H522</f>
        <v>15</v>
      </c>
      <c r="K522" s="197">
        <f>Table1[[#This Row],[Total Sales]]-Table1[[#This Row],[Total Cost]]</f>
        <v>3000</v>
      </c>
      <c r="L522">
        <v>450</v>
      </c>
      <c r="M522" t="s">
        <v>18</v>
      </c>
      <c r="N522" t="s">
        <v>19</v>
      </c>
    </row>
    <row r="523" spans="2:14" s="191" customFormat="1" hidden="1" x14ac:dyDescent="0.3">
      <c r="B523" s="189">
        <v>42070.245937500003</v>
      </c>
      <c r="C523">
        <v>19</v>
      </c>
      <c r="D523" t="s">
        <v>122</v>
      </c>
      <c r="E523">
        <v>250</v>
      </c>
      <c r="F523" s="192">
        <v>37</v>
      </c>
      <c r="G523" s="192">
        <f>F523*E523</f>
        <v>9250</v>
      </c>
      <c r="H523" s="192">
        <v>25</v>
      </c>
      <c r="I523" s="192">
        <f>H523*E523</f>
        <v>6250</v>
      </c>
      <c r="J523" s="193">
        <f>F523-H523</f>
        <v>12</v>
      </c>
      <c r="K523" s="197">
        <f>Table1[[#This Row],[Total Sales]]-Table1[[#This Row],[Total Cost]]</f>
        <v>3000</v>
      </c>
      <c r="L523">
        <v>572</v>
      </c>
      <c r="M523" t="s">
        <v>16</v>
      </c>
      <c r="N523" t="s">
        <v>17</v>
      </c>
    </row>
    <row r="524" spans="2:14" s="191" customFormat="1" hidden="1" x14ac:dyDescent="0.3">
      <c r="B524" s="189">
        <v>42091.858576388891</v>
      </c>
      <c r="C524">
        <v>31</v>
      </c>
      <c r="D524" t="s">
        <v>35</v>
      </c>
      <c r="E524">
        <v>611</v>
      </c>
      <c r="F524" s="192">
        <v>17</v>
      </c>
      <c r="G524" s="192">
        <f>F524*E524</f>
        <v>10387</v>
      </c>
      <c r="H524" s="192">
        <v>12</v>
      </c>
      <c r="I524" s="192">
        <f>H524*E524</f>
        <v>7332</v>
      </c>
      <c r="J524" s="193">
        <f>F524-H524</f>
        <v>5</v>
      </c>
      <c r="K524" s="197">
        <f>Table1[[#This Row],[Total Sales]]-Table1[[#This Row],[Total Cost]]</f>
        <v>3055</v>
      </c>
      <c r="L524">
        <v>572</v>
      </c>
      <c r="M524" t="s">
        <v>16</v>
      </c>
      <c r="N524" t="s">
        <v>38</v>
      </c>
    </row>
    <row r="525" spans="2:14" s="191" customFormat="1" hidden="1" x14ac:dyDescent="0.3">
      <c r="B525" s="189">
        <v>42056.160925925928</v>
      </c>
      <c r="C525">
        <v>31</v>
      </c>
      <c r="D525" t="s">
        <v>35</v>
      </c>
      <c r="E525">
        <v>620</v>
      </c>
      <c r="F525" s="192">
        <v>17</v>
      </c>
      <c r="G525" s="192">
        <f>F525*E525</f>
        <v>10540</v>
      </c>
      <c r="H525" s="192">
        <v>12</v>
      </c>
      <c r="I525" s="192">
        <f>H525*E525</f>
        <v>7440</v>
      </c>
      <c r="J525" s="193">
        <f>F525-H525</f>
        <v>5</v>
      </c>
      <c r="K525" s="197">
        <f>Table1[[#This Row],[Total Sales]]-Table1[[#This Row],[Total Cost]]</f>
        <v>3100</v>
      </c>
      <c r="L525">
        <v>572</v>
      </c>
      <c r="M525" t="s">
        <v>16</v>
      </c>
      <c r="N525" t="s">
        <v>17</v>
      </c>
    </row>
    <row r="526" spans="2:14" s="191" customFormat="1" hidden="1" x14ac:dyDescent="0.3">
      <c r="B526" s="189">
        <v>42225.192858796298</v>
      </c>
      <c r="C526">
        <v>30</v>
      </c>
      <c r="D526" t="s">
        <v>26</v>
      </c>
      <c r="E526">
        <v>530</v>
      </c>
      <c r="F526" s="192">
        <v>12</v>
      </c>
      <c r="G526" s="192">
        <f>F526*E526</f>
        <v>6360</v>
      </c>
      <c r="H526" s="192">
        <v>6</v>
      </c>
      <c r="I526" s="192">
        <f>H526*E526</f>
        <v>3180</v>
      </c>
      <c r="J526" s="193">
        <f>F526-H526</f>
        <v>6</v>
      </c>
      <c r="K526" s="197">
        <f>Table1[[#This Row],[Total Sales]]-Table1[[#This Row],[Total Cost]]</f>
        <v>3180</v>
      </c>
      <c r="L526">
        <v>572</v>
      </c>
      <c r="M526" t="s">
        <v>16</v>
      </c>
      <c r="N526" t="s">
        <v>17</v>
      </c>
    </row>
    <row r="527" spans="2:14" s="191" customFormat="1" hidden="1" x14ac:dyDescent="0.3">
      <c r="B527" s="189">
        <v>42080.92732638889</v>
      </c>
      <c r="C527">
        <v>30</v>
      </c>
      <c r="D527" t="s">
        <v>26</v>
      </c>
      <c r="E527">
        <v>540</v>
      </c>
      <c r="F527" s="192">
        <v>12</v>
      </c>
      <c r="G527" s="192">
        <f>F527*E527</f>
        <v>6480</v>
      </c>
      <c r="H527" s="192">
        <v>6</v>
      </c>
      <c r="I527" s="192">
        <f>H527*E527</f>
        <v>3240</v>
      </c>
      <c r="J527" s="193">
        <f>F527-H527</f>
        <v>6</v>
      </c>
      <c r="K527" s="197">
        <f>Table1[[#This Row],[Total Sales]]-Table1[[#This Row],[Total Cost]]</f>
        <v>3240</v>
      </c>
      <c r="L527">
        <v>95</v>
      </c>
      <c r="M527" t="s">
        <v>23</v>
      </c>
      <c r="N527" t="s">
        <v>17</v>
      </c>
    </row>
    <row r="528" spans="2:14" s="191" customFormat="1" hidden="1" x14ac:dyDescent="0.3">
      <c r="B528" s="189">
        <v>42199.131493055553</v>
      </c>
      <c r="C528">
        <v>31</v>
      </c>
      <c r="D528" t="s">
        <v>35</v>
      </c>
      <c r="E528">
        <v>650</v>
      </c>
      <c r="F528" s="192">
        <v>17</v>
      </c>
      <c r="G528" s="192">
        <f>F528*E528</f>
        <v>11050</v>
      </c>
      <c r="H528" s="192">
        <v>12</v>
      </c>
      <c r="I528" s="192">
        <f>H528*E528</f>
        <v>7800</v>
      </c>
      <c r="J528" s="193">
        <f>F528-H528</f>
        <v>5</v>
      </c>
      <c r="K528" s="197">
        <f>Table1[[#This Row],[Total Sales]]-Table1[[#This Row],[Total Cost]]</f>
        <v>3250</v>
      </c>
      <c r="L528">
        <v>14</v>
      </c>
      <c r="M528" t="s">
        <v>25</v>
      </c>
      <c r="N528" t="s">
        <v>17</v>
      </c>
    </row>
    <row r="529" spans="2:14" s="191" customFormat="1" hidden="1" x14ac:dyDescent="0.3">
      <c r="B529" s="189">
        <v>42304.704884259256</v>
      </c>
      <c r="C529">
        <v>31</v>
      </c>
      <c r="D529" t="s">
        <v>35</v>
      </c>
      <c r="E529">
        <v>650</v>
      </c>
      <c r="F529" s="192">
        <v>17</v>
      </c>
      <c r="G529" s="192">
        <f>F529*E529</f>
        <v>11050</v>
      </c>
      <c r="H529" s="192">
        <v>12</v>
      </c>
      <c r="I529" s="192">
        <f>H529*E529</f>
        <v>7800</v>
      </c>
      <c r="J529" s="193">
        <f>F529-H529</f>
        <v>5</v>
      </c>
      <c r="K529" s="197">
        <f>Table1[[#This Row],[Total Sales]]-Table1[[#This Row],[Total Cost]]</f>
        <v>3250</v>
      </c>
      <c r="L529">
        <v>572</v>
      </c>
      <c r="M529" t="s">
        <v>16</v>
      </c>
      <c r="N529" t="s">
        <v>14</v>
      </c>
    </row>
    <row r="530" spans="2:14" s="191" customFormat="1" hidden="1" x14ac:dyDescent="0.3">
      <c r="B530" s="189">
        <v>42228.264490740738</v>
      </c>
      <c r="C530">
        <v>100</v>
      </c>
      <c r="D530" t="s">
        <v>28</v>
      </c>
      <c r="E530">
        <v>820</v>
      </c>
      <c r="F530" s="192">
        <v>8</v>
      </c>
      <c r="G530" s="192">
        <f>F530*E530</f>
        <v>6560</v>
      </c>
      <c r="H530" s="192">
        <v>4</v>
      </c>
      <c r="I530" s="192">
        <f>H530*E530</f>
        <v>3280</v>
      </c>
      <c r="J530" s="193">
        <f>F530-H530</f>
        <v>4</v>
      </c>
      <c r="K530" s="197">
        <f>Table1[[#This Row],[Total Sales]]-Table1[[#This Row],[Total Cost]]</f>
        <v>3280</v>
      </c>
      <c r="L530">
        <v>23</v>
      </c>
      <c r="M530" t="s">
        <v>21</v>
      </c>
      <c r="N530" t="s">
        <v>17</v>
      </c>
    </row>
    <row r="531" spans="2:14" s="191" customFormat="1" hidden="1" x14ac:dyDescent="0.3">
      <c r="B531" s="189">
        <v>42008</v>
      </c>
      <c r="C531">
        <v>22</v>
      </c>
      <c r="D531" t="s">
        <v>34</v>
      </c>
      <c r="E531">
        <v>410</v>
      </c>
      <c r="F531" s="192">
        <v>24</v>
      </c>
      <c r="G531" s="192">
        <f>F531*E531</f>
        <v>9840</v>
      </c>
      <c r="H531" s="192">
        <v>16</v>
      </c>
      <c r="I531" s="192">
        <f>H531*E531</f>
        <v>6560</v>
      </c>
      <c r="J531" s="193">
        <f>F531-H531</f>
        <v>8</v>
      </c>
      <c r="K531" s="197">
        <f>Table1[[#This Row],[Total Sales]]-Table1[[#This Row],[Total Cost]]</f>
        <v>3280</v>
      </c>
      <c r="L531">
        <v>315</v>
      </c>
      <c r="M531" t="s">
        <v>40</v>
      </c>
      <c r="N531" t="s">
        <v>38</v>
      </c>
    </row>
    <row r="532" spans="2:14" s="191" customFormat="1" hidden="1" x14ac:dyDescent="0.3">
      <c r="B532" s="189">
        <v>42005</v>
      </c>
      <c r="C532">
        <v>22</v>
      </c>
      <c r="D532" t="s">
        <v>34</v>
      </c>
      <c r="E532">
        <v>410</v>
      </c>
      <c r="F532" s="192">
        <v>24</v>
      </c>
      <c r="G532" s="192">
        <f>F532*E532</f>
        <v>9840</v>
      </c>
      <c r="H532" s="192">
        <v>16</v>
      </c>
      <c r="I532" s="192">
        <f>H532*E532</f>
        <v>6560</v>
      </c>
      <c r="J532" s="193">
        <f>F532-H532</f>
        <v>8</v>
      </c>
      <c r="K532" s="197">
        <f>Table1[[#This Row],[Total Sales]]-Table1[[#This Row],[Total Cost]]</f>
        <v>3280</v>
      </c>
      <c r="L532">
        <v>315</v>
      </c>
      <c r="M532" t="s">
        <v>40</v>
      </c>
      <c r="N532" t="s">
        <v>38</v>
      </c>
    </row>
    <row r="533" spans="2:14" s="191" customFormat="1" hidden="1" x14ac:dyDescent="0.3">
      <c r="B533" s="189">
        <v>42012.642372685186</v>
      </c>
      <c r="C533">
        <v>30</v>
      </c>
      <c r="D533" t="s">
        <v>26</v>
      </c>
      <c r="E533">
        <v>548</v>
      </c>
      <c r="F533" s="192">
        <v>12</v>
      </c>
      <c r="G533" s="192">
        <f>F533*E533</f>
        <v>6576</v>
      </c>
      <c r="H533" s="192">
        <v>6</v>
      </c>
      <c r="I533" s="192">
        <f>H533*E533</f>
        <v>3288</v>
      </c>
      <c r="J533" s="193">
        <f>F533-H533</f>
        <v>6</v>
      </c>
      <c r="K533" s="197">
        <f>Table1[[#This Row],[Total Sales]]-Table1[[#This Row],[Total Cost]]</f>
        <v>3288</v>
      </c>
      <c r="L533">
        <v>95</v>
      </c>
      <c r="M533" t="s">
        <v>23</v>
      </c>
      <c r="N533" t="s">
        <v>17</v>
      </c>
    </row>
    <row r="534" spans="2:14" s="191" customFormat="1" hidden="1" x14ac:dyDescent="0.3">
      <c r="B534" s="189">
        <v>42296.273819444446</v>
      </c>
      <c r="C534">
        <v>31</v>
      </c>
      <c r="D534" t="s">
        <v>35</v>
      </c>
      <c r="E534">
        <v>660</v>
      </c>
      <c r="F534" s="192">
        <v>17</v>
      </c>
      <c r="G534" s="192">
        <f>F534*E534</f>
        <v>11220</v>
      </c>
      <c r="H534" s="192">
        <v>12</v>
      </c>
      <c r="I534" s="192">
        <f>H534*E534</f>
        <v>7920</v>
      </c>
      <c r="J534" s="193">
        <f>F534-H534</f>
        <v>5</v>
      </c>
      <c r="K534" s="197">
        <f>Table1[[#This Row],[Total Sales]]-Table1[[#This Row],[Total Cost]]</f>
        <v>3300</v>
      </c>
      <c r="L534">
        <v>7</v>
      </c>
      <c r="M534" t="s">
        <v>24</v>
      </c>
      <c r="N534" t="s">
        <v>14</v>
      </c>
    </row>
    <row r="535" spans="2:14" s="191" customFormat="1" hidden="1" x14ac:dyDescent="0.3">
      <c r="B535" s="189">
        <v>42307.902881944443</v>
      </c>
      <c r="C535">
        <v>30</v>
      </c>
      <c r="D535" t="s">
        <v>26</v>
      </c>
      <c r="E535">
        <v>550</v>
      </c>
      <c r="F535" s="192">
        <v>12</v>
      </c>
      <c r="G535" s="192">
        <f>F535*E535</f>
        <v>6600</v>
      </c>
      <c r="H535" s="192">
        <v>6</v>
      </c>
      <c r="I535" s="192">
        <f>H535*E535</f>
        <v>3300</v>
      </c>
      <c r="J535" s="193">
        <f>F535-H535</f>
        <v>6</v>
      </c>
      <c r="K535" s="197">
        <f>Table1[[#This Row],[Total Sales]]-Table1[[#This Row],[Total Cost]]</f>
        <v>3300</v>
      </c>
      <c r="L535">
        <v>7</v>
      </c>
      <c r="M535" t="s">
        <v>24</v>
      </c>
      <c r="N535" t="s">
        <v>17</v>
      </c>
    </row>
    <row r="536" spans="2:14" s="191" customFormat="1" hidden="1" x14ac:dyDescent="0.3">
      <c r="B536" s="189">
        <v>42347.349965277775</v>
      </c>
      <c r="C536">
        <v>100</v>
      </c>
      <c r="D536" t="s">
        <v>28</v>
      </c>
      <c r="E536">
        <v>830</v>
      </c>
      <c r="F536" s="192">
        <v>8</v>
      </c>
      <c r="G536" s="192">
        <f>F536*E536</f>
        <v>6640</v>
      </c>
      <c r="H536" s="192">
        <v>4</v>
      </c>
      <c r="I536" s="192">
        <f>H536*E536</f>
        <v>3320</v>
      </c>
      <c r="J536" s="193">
        <f>F536-H536</f>
        <v>4</v>
      </c>
      <c r="K536" s="197">
        <f>Table1[[#This Row],[Total Sales]]-Table1[[#This Row],[Total Cost]]</f>
        <v>3320</v>
      </c>
      <c r="L536">
        <v>572</v>
      </c>
      <c r="M536" t="s">
        <v>16</v>
      </c>
      <c r="N536" t="s">
        <v>38</v>
      </c>
    </row>
    <row r="537" spans="2:14" s="191" customFormat="1" hidden="1" x14ac:dyDescent="0.3">
      <c r="B537" s="189">
        <v>42033.539594907408</v>
      </c>
      <c r="C537">
        <v>30</v>
      </c>
      <c r="D537" t="s">
        <v>26</v>
      </c>
      <c r="E537">
        <v>555</v>
      </c>
      <c r="F537" s="192">
        <v>12</v>
      </c>
      <c r="G537" s="192">
        <f>F537*E537</f>
        <v>6660</v>
      </c>
      <c r="H537" s="192">
        <v>6</v>
      </c>
      <c r="I537" s="192">
        <f>H537*E537</f>
        <v>3330</v>
      </c>
      <c r="J537" s="193">
        <f>F537-H537</f>
        <v>6</v>
      </c>
      <c r="K537" s="197">
        <f>Table1[[#This Row],[Total Sales]]-Table1[[#This Row],[Total Cost]]</f>
        <v>3330</v>
      </c>
      <c r="L537">
        <v>14</v>
      </c>
      <c r="M537" t="s">
        <v>25</v>
      </c>
      <c r="N537" t="s">
        <v>17</v>
      </c>
    </row>
    <row r="538" spans="2:14" s="191" customFormat="1" hidden="1" x14ac:dyDescent="0.3">
      <c r="B538" s="189">
        <v>42168.343032407407</v>
      </c>
      <c r="C538">
        <v>100</v>
      </c>
      <c r="D538" t="s">
        <v>28</v>
      </c>
      <c r="E538">
        <v>850</v>
      </c>
      <c r="F538" s="192">
        <v>8</v>
      </c>
      <c r="G538" s="192">
        <f>F538*E538</f>
        <v>6800</v>
      </c>
      <c r="H538" s="192">
        <v>4</v>
      </c>
      <c r="I538" s="192">
        <f>H538*E538</f>
        <v>3400</v>
      </c>
      <c r="J538" s="193">
        <f>F538-H538</f>
        <v>4</v>
      </c>
      <c r="K538" s="197">
        <f>Table1[[#This Row],[Total Sales]]-Table1[[#This Row],[Total Cost]]</f>
        <v>3400</v>
      </c>
      <c r="L538">
        <v>572</v>
      </c>
      <c r="M538" t="s">
        <v>16</v>
      </c>
      <c r="N538" t="s">
        <v>17</v>
      </c>
    </row>
    <row r="539" spans="2:14" s="191" customFormat="1" hidden="1" x14ac:dyDescent="0.3">
      <c r="B539" s="189">
        <v>42098.763842592591</v>
      </c>
      <c r="C539">
        <v>30</v>
      </c>
      <c r="D539" t="s">
        <v>26</v>
      </c>
      <c r="E539">
        <v>580</v>
      </c>
      <c r="F539" s="192">
        <v>12</v>
      </c>
      <c r="G539" s="192">
        <f>F539*E539</f>
        <v>6960</v>
      </c>
      <c r="H539" s="192">
        <v>6</v>
      </c>
      <c r="I539" s="192">
        <f>H539*E539</f>
        <v>3480</v>
      </c>
      <c r="J539" s="193">
        <f>F539-H539</f>
        <v>6</v>
      </c>
      <c r="K539" s="197">
        <f>Table1[[#This Row],[Total Sales]]-Table1[[#This Row],[Total Cost]]</f>
        <v>3480</v>
      </c>
      <c r="L539">
        <v>557</v>
      </c>
      <c r="M539" t="s">
        <v>27</v>
      </c>
      <c r="N539" t="s">
        <v>17</v>
      </c>
    </row>
    <row r="540" spans="2:14" s="191" customFormat="1" hidden="1" x14ac:dyDescent="0.3">
      <c r="B540" s="189">
        <v>42075.796851851854</v>
      </c>
      <c r="C540">
        <v>30</v>
      </c>
      <c r="D540" t="s">
        <v>26</v>
      </c>
      <c r="E540">
        <v>590</v>
      </c>
      <c r="F540" s="192">
        <v>12</v>
      </c>
      <c r="G540" s="192">
        <f>F540*E540</f>
        <v>7080</v>
      </c>
      <c r="H540" s="192">
        <v>6</v>
      </c>
      <c r="I540" s="192">
        <f>H540*E540</f>
        <v>3540</v>
      </c>
      <c r="J540" s="193">
        <f>F540-H540</f>
        <v>6</v>
      </c>
      <c r="K540" s="197">
        <f>Table1[[#This Row],[Total Sales]]-Table1[[#This Row],[Total Cost]]</f>
        <v>3540</v>
      </c>
      <c r="L540">
        <v>7</v>
      </c>
      <c r="M540" t="s">
        <v>24</v>
      </c>
      <c r="N540" t="s">
        <v>17</v>
      </c>
    </row>
    <row r="541" spans="2:14" s="191" customFormat="1" hidden="1" x14ac:dyDescent="0.3">
      <c r="B541" s="189">
        <v>42076.313564814816</v>
      </c>
      <c r="C541">
        <v>31</v>
      </c>
      <c r="D541" t="s">
        <v>35</v>
      </c>
      <c r="E541">
        <v>710</v>
      </c>
      <c r="F541" s="192">
        <v>17</v>
      </c>
      <c r="G541" s="192">
        <f>F541*E541</f>
        <v>12070</v>
      </c>
      <c r="H541" s="192">
        <v>12</v>
      </c>
      <c r="I541" s="192">
        <f>H541*E541</f>
        <v>8520</v>
      </c>
      <c r="J541" s="193">
        <f>F541-H541</f>
        <v>5</v>
      </c>
      <c r="K541" s="197">
        <f>Table1[[#This Row],[Total Sales]]-Table1[[#This Row],[Total Cost]]</f>
        <v>3550</v>
      </c>
      <c r="L541">
        <v>557</v>
      </c>
      <c r="M541" t="s">
        <v>27</v>
      </c>
      <c r="N541" t="s">
        <v>14</v>
      </c>
    </row>
    <row r="542" spans="2:14" s="191" customFormat="1" hidden="1" x14ac:dyDescent="0.3">
      <c r="B542" s="189">
        <v>42118.544583333336</v>
      </c>
      <c r="C542">
        <v>100</v>
      </c>
      <c r="D542" t="s">
        <v>28</v>
      </c>
      <c r="E542">
        <v>890</v>
      </c>
      <c r="F542" s="192">
        <v>8</v>
      </c>
      <c r="G542" s="192">
        <f>F542*E542</f>
        <v>7120</v>
      </c>
      <c r="H542" s="192">
        <v>4</v>
      </c>
      <c r="I542" s="192">
        <f>H542*E542</f>
        <v>3560</v>
      </c>
      <c r="J542" s="193">
        <f>F542-H542</f>
        <v>4</v>
      </c>
      <c r="K542" s="197">
        <f>Table1[[#This Row],[Total Sales]]-Table1[[#This Row],[Total Cost]]</f>
        <v>3560</v>
      </c>
      <c r="L542">
        <v>23</v>
      </c>
      <c r="M542" t="s">
        <v>21</v>
      </c>
      <c r="N542" t="s">
        <v>14</v>
      </c>
    </row>
    <row r="543" spans="2:14" s="191" customFormat="1" hidden="1" x14ac:dyDescent="0.3">
      <c r="B543" s="189">
        <v>42232.026759259257</v>
      </c>
      <c r="C543">
        <v>31</v>
      </c>
      <c r="D543" t="s">
        <v>35</v>
      </c>
      <c r="E543">
        <v>720</v>
      </c>
      <c r="F543" s="192">
        <v>17</v>
      </c>
      <c r="G543" s="192">
        <f>F543*E543</f>
        <v>12240</v>
      </c>
      <c r="H543" s="192">
        <v>12</v>
      </c>
      <c r="I543" s="192">
        <f>H543*E543</f>
        <v>8640</v>
      </c>
      <c r="J543" s="193">
        <f>F543-H543</f>
        <v>5</v>
      </c>
      <c r="K543" s="197">
        <f>Table1[[#This Row],[Total Sales]]-Table1[[#This Row],[Total Cost]]</f>
        <v>3600</v>
      </c>
      <c r="L543">
        <v>7</v>
      </c>
      <c r="M543" t="s">
        <v>24</v>
      </c>
      <c r="N543" t="s">
        <v>14</v>
      </c>
    </row>
    <row r="544" spans="2:14" s="191" customFormat="1" hidden="1" x14ac:dyDescent="0.3">
      <c r="B544" s="189">
        <v>42295.27547453704</v>
      </c>
      <c r="C544">
        <v>31</v>
      </c>
      <c r="D544" t="s">
        <v>35</v>
      </c>
      <c r="E544">
        <v>720</v>
      </c>
      <c r="F544" s="192">
        <v>17</v>
      </c>
      <c r="G544" s="192">
        <f>F544*E544</f>
        <v>12240</v>
      </c>
      <c r="H544" s="192">
        <v>12</v>
      </c>
      <c r="I544" s="192">
        <f>H544*E544</f>
        <v>8640</v>
      </c>
      <c r="J544" s="193">
        <f>F544-H544</f>
        <v>5</v>
      </c>
      <c r="K544" s="197">
        <f>Table1[[#This Row],[Total Sales]]-Table1[[#This Row],[Total Cost]]</f>
        <v>3600</v>
      </c>
      <c r="L544">
        <v>95</v>
      </c>
      <c r="M544" t="s">
        <v>23</v>
      </c>
      <c r="N544" t="s">
        <v>38</v>
      </c>
    </row>
    <row r="545" spans="2:14" s="191" customFormat="1" hidden="1" x14ac:dyDescent="0.3">
      <c r="B545" s="189">
        <v>42308.14162037037</v>
      </c>
      <c r="C545">
        <v>100</v>
      </c>
      <c r="D545" t="s">
        <v>28</v>
      </c>
      <c r="E545">
        <v>450</v>
      </c>
      <c r="F545" s="192">
        <v>8</v>
      </c>
      <c r="G545" s="192">
        <f>F545*E545</f>
        <v>3600</v>
      </c>
      <c r="H545" s="192"/>
      <c r="I545" s="192">
        <f>H545*E545</f>
        <v>0</v>
      </c>
      <c r="J545" s="193">
        <f>F545-H545</f>
        <v>8</v>
      </c>
      <c r="K545" s="197">
        <f>Table1[[#This Row],[Total Sales]]-Table1[[#This Row],[Total Cost]]</f>
        <v>3600</v>
      </c>
      <c r="L545">
        <v>846</v>
      </c>
      <c r="M545" t="s">
        <v>121</v>
      </c>
      <c r="N545" t="s">
        <v>17</v>
      </c>
    </row>
    <row r="546" spans="2:14" s="191" customFormat="1" hidden="1" x14ac:dyDescent="0.3">
      <c r="B546" s="189">
        <v>42241.06517361111</v>
      </c>
      <c r="C546">
        <v>100</v>
      </c>
      <c r="D546" t="s">
        <v>28</v>
      </c>
      <c r="E546">
        <v>900</v>
      </c>
      <c r="F546" s="192">
        <v>8</v>
      </c>
      <c r="G546" s="192">
        <f>F546*E546</f>
        <v>7200</v>
      </c>
      <c r="H546" s="192">
        <v>4</v>
      </c>
      <c r="I546" s="192">
        <f>H546*E546</f>
        <v>3600</v>
      </c>
      <c r="J546" s="193">
        <f>F546-H546</f>
        <v>4</v>
      </c>
      <c r="K546" s="197">
        <f>Table1[[#This Row],[Total Sales]]-Table1[[#This Row],[Total Cost]]</f>
        <v>3600</v>
      </c>
      <c r="L546">
        <v>846</v>
      </c>
      <c r="M546" t="s">
        <v>121</v>
      </c>
      <c r="N546" t="s">
        <v>17</v>
      </c>
    </row>
    <row r="547" spans="2:14" s="191" customFormat="1" hidden="1" x14ac:dyDescent="0.3">
      <c r="B547" s="189">
        <v>42353.797326388885</v>
      </c>
      <c r="C547">
        <v>19</v>
      </c>
      <c r="D547" t="s">
        <v>122</v>
      </c>
      <c r="E547">
        <v>310</v>
      </c>
      <c r="F547" s="192">
        <v>37</v>
      </c>
      <c r="G547" s="192">
        <f>F547*E547</f>
        <v>11470</v>
      </c>
      <c r="H547" s="192">
        <v>25</v>
      </c>
      <c r="I547" s="192">
        <f>H547*E547</f>
        <v>7750</v>
      </c>
      <c r="J547" s="193">
        <f>F547-H547</f>
        <v>12</v>
      </c>
      <c r="K547" s="197">
        <f>Table1[[#This Row],[Total Sales]]-Table1[[#This Row],[Total Cost]]</f>
        <v>3720</v>
      </c>
      <c r="L547">
        <v>572</v>
      </c>
      <c r="M547" t="s">
        <v>16</v>
      </c>
      <c r="N547" t="s">
        <v>17</v>
      </c>
    </row>
    <row r="548" spans="2:14" s="191" customFormat="1" hidden="1" x14ac:dyDescent="0.3">
      <c r="B548" s="189">
        <v>42302.022210648145</v>
      </c>
      <c r="C548">
        <v>31</v>
      </c>
      <c r="D548" t="s">
        <v>35</v>
      </c>
      <c r="E548">
        <v>750</v>
      </c>
      <c r="F548" s="192">
        <v>17</v>
      </c>
      <c r="G548" s="192">
        <f>F548*E548</f>
        <v>12750</v>
      </c>
      <c r="H548" s="192">
        <v>12</v>
      </c>
      <c r="I548" s="192">
        <f>H548*E548</f>
        <v>9000</v>
      </c>
      <c r="J548" s="193">
        <f>F548-H548</f>
        <v>5</v>
      </c>
      <c r="K548" s="197">
        <f>Table1[[#This Row],[Total Sales]]-Table1[[#This Row],[Total Cost]]</f>
        <v>3750</v>
      </c>
      <c r="L548">
        <v>7</v>
      </c>
      <c r="M548" t="s">
        <v>24</v>
      </c>
      <c r="N548" t="s">
        <v>17</v>
      </c>
    </row>
    <row r="549" spans="2:14" s="191" customFormat="1" hidden="1" x14ac:dyDescent="0.3">
      <c r="B549" s="189">
        <v>42184.539606481485</v>
      </c>
      <c r="C549">
        <v>100</v>
      </c>
      <c r="D549" t="s">
        <v>28</v>
      </c>
      <c r="E549">
        <v>940</v>
      </c>
      <c r="F549" s="192">
        <v>8</v>
      </c>
      <c r="G549" s="192">
        <f>F549*E549</f>
        <v>7520</v>
      </c>
      <c r="H549" s="192">
        <v>4</v>
      </c>
      <c r="I549" s="192">
        <f>H549*E549</f>
        <v>3760</v>
      </c>
      <c r="J549" s="193">
        <f>F549-H549</f>
        <v>4</v>
      </c>
      <c r="K549" s="197">
        <f>Table1[[#This Row],[Total Sales]]-Table1[[#This Row],[Total Cost]]</f>
        <v>3760</v>
      </c>
      <c r="L549">
        <v>23</v>
      </c>
      <c r="M549" t="s">
        <v>21</v>
      </c>
      <c r="N549" t="s">
        <v>17</v>
      </c>
    </row>
    <row r="550" spans="2:14" s="191" customFormat="1" hidden="1" x14ac:dyDescent="0.3">
      <c r="B550" s="189">
        <v>42151.785532407404</v>
      </c>
      <c r="C550">
        <v>30</v>
      </c>
      <c r="D550" t="s">
        <v>26</v>
      </c>
      <c r="E550">
        <v>630</v>
      </c>
      <c r="F550" s="192">
        <v>12</v>
      </c>
      <c r="G550" s="192">
        <f>F550*E550</f>
        <v>7560</v>
      </c>
      <c r="H550" s="192">
        <v>6</v>
      </c>
      <c r="I550" s="192">
        <f>H550*E550</f>
        <v>3780</v>
      </c>
      <c r="J550" s="193">
        <f>F550-H550</f>
        <v>6</v>
      </c>
      <c r="K550" s="197">
        <f>Table1[[#This Row],[Total Sales]]-Table1[[#This Row],[Total Cost]]</f>
        <v>3780</v>
      </c>
      <c r="L550">
        <v>23</v>
      </c>
      <c r="M550" t="s">
        <v>21</v>
      </c>
      <c r="N550" t="s">
        <v>17</v>
      </c>
    </row>
    <row r="551" spans="2:14" s="191" customFormat="1" hidden="1" x14ac:dyDescent="0.3">
      <c r="B551" s="189">
        <v>42262.147835648146</v>
      </c>
      <c r="C551">
        <v>30</v>
      </c>
      <c r="D551" t="s">
        <v>26</v>
      </c>
      <c r="E551">
        <v>630</v>
      </c>
      <c r="F551" s="192">
        <v>12</v>
      </c>
      <c r="G551" s="192">
        <f>F551*E551</f>
        <v>7560</v>
      </c>
      <c r="H551" s="192">
        <v>6</v>
      </c>
      <c r="I551" s="192">
        <f>H551*E551</f>
        <v>3780</v>
      </c>
      <c r="J551" s="193">
        <f>F551-H551</f>
        <v>6</v>
      </c>
      <c r="K551" s="197">
        <f>Table1[[#This Row],[Total Sales]]-Table1[[#This Row],[Total Cost]]</f>
        <v>3780</v>
      </c>
      <c r="L551">
        <v>315</v>
      </c>
      <c r="M551" t="s">
        <v>40</v>
      </c>
      <c r="N551" t="s">
        <v>38</v>
      </c>
    </row>
    <row r="552" spans="2:14" s="191" customFormat="1" hidden="1" x14ac:dyDescent="0.3">
      <c r="B552" s="189">
        <v>42019.81349537037</v>
      </c>
      <c r="C552">
        <v>100</v>
      </c>
      <c r="D552" t="s">
        <v>28</v>
      </c>
      <c r="E552">
        <v>954</v>
      </c>
      <c r="F552" s="192">
        <v>8</v>
      </c>
      <c r="G552" s="192">
        <f>F552*E552</f>
        <v>7632</v>
      </c>
      <c r="H552" s="192">
        <v>4</v>
      </c>
      <c r="I552" s="192">
        <f>H552*E552</f>
        <v>3816</v>
      </c>
      <c r="J552" s="193">
        <f>F552-H552</f>
        <v>4</v>
      </c>
      <c r="K552" s="197">
        <f>Table1[[#This Row],[Total Sales]]-Table1[[#This Row],[Total Cost]]</f>
        <v>3816</v>
      </c>
      <c r="L552">
        <v>14</v>
      </c>
      <c r="M552" t="s">
        <v>25</v>
      </c>
      <c r="N552" t="s">
        <v>17</v>
      </c>
    </row>
    <row r="553" spans="2:14" s="191" customFormat="1" hidden="1" x14ac:dyDescent="0.3">
      <c r="B553" s="189">
        <v>42301.006354166668</v>
      </c>
      <c r="C553">
        <v>22</v>
      </c>
      <c r="D553" t="s">
        <v>34</v>
      </c>
      <c r="E553">
        <v>480</v>
      </c>
      <c r="F553" s="192">
        <v>24</v>
      </c>
      <c r="G553" s="192">
        <f>F553*E553</f>
        <v>11520</v>
      </c>
      <c r="H553" s="192">
        <v>16</v>
      </c>
      <c r="I553" s="192">
        <f>H553*E553</f>
        <v>7680</v>
      </c>
      <c r="J553" s="193">
        <f>F553-H553</f>
        <v>8</v>
      </c>
      <c r="K553" s="197">
        <f>Table1[[#This Row],[Total Sales]]-Table1[[#This Row],[Total Cost]]</f>
        <v>3840</v>
      </c>
      <c r="L553">
        <v>14</v>
      </c>
      <c r="M553" t="s">
        <v>25</v>
      </c>
      <c r="N553" t="s">
        <v>17</v>
      </c>
    </row>
    <row r="554" spans="2:14" s="191" customFormat="1" hidden="1" x14ac:dyDescent="0.3">
      <c r="B554" s="189">
        <v>42342.582835648151</v>
      </c>
      <c r="C554">
        <v>30</v>
      </c>
      <c r="D554" t="s">
        <v>26</v>
      </c>
      <c r="E554">
        <v>640</v>
      </c>
      <c r="F554" s="192">
        <v>12</v>
      </c>
      <c r="G554" s="192">
        <f>F554*E554</f>
        <v>7680</v>
      </c>
      <c r="H554" s="192">
        <v>6</v>
      </c>
      <c r="I554" s="192">
        <f>H554*E554</f>
        <v>3840</v>
      </c>
      <c r="J554" s="193">
        <f>F554-H554</f>
        <v>6</v>
      </c>
      <c r="K554" s="197">
        <f>Table1[[#This Row],[Total Sales]]-Table1[[#This Row],[Total Cost]]</f>
        <v>3840</v>
      </c>
      <c r="L554">
        <v>7</v>
      </c>
      <c r="M554" t="s">
        <v>24</v>
      </c>
      <c r="N554" t="s">
        <v>17</v>
      </c>
    </row>
    <row r="555" spans="2:14" s="191" customFormat="1" hidden="1" x14ac:dyDescent="0.3">
      <c r="B555" s="189">
        <v>42208.910370370373</v>
      </c>
      <c r="C555">
        <v>30</v>
      </c>
      <c r="D555" t="s">
        <v>26</v>
      </c>
      <c r="E555">
        <v>640</v>
      </c>
      <c r="F555" s="192">
        <v>12</v>
      </c>
      <c r="G555" s="192">
        <f>F555*E555</f>
        <v>7680</v>
      </c>
      <c r="H555" s="192">
        <v>6</v>
      </c>
      <c r="I555" s="192">
        <f>H555*E555</f>
        <v>3840</v>
      </c>
      <c r="J555" s="193">
        <f>F555-H555</f>
        <v>6</v>
      </c>
      <c r="K555" s="197">
        <f>Table1[[#This Row],[Total Sales]]-Table1[[#This Row],[Total Cost]]</f>
        <v>3840</v>
      </c>
      <c r="L555">
        <v>95</v>
      </c>
      <c r="M555" t="s">
        <v>23</v>
      </c>
      <c r="N555" t="s">
        <v>38</v>
      </c>
    </row>
    <row r="556" spans="2:14" s="191" customFormat="1" hidden="1" x14ac:dyDescent="0.3">
      <c r="B556" s="189">
        <v>42279.047939814816</v>
      </c>
      <c r="C556">
        <v>31</v>
      </c>
      <c r="D556" t="s">
        <v>35</v>
      </c>
      <c r="E556">
        <v>780</v>
      </c>
      <c r="F556" s="192">
        <v>17</v>
      </c>
      <c r="G556" s="192">
        <f>F556*E556</f>
        <v>13260</v>
      </c>
      <c r="H556" s="192">
        <v>12</v>
      </c>
      <c r="I556" s="192">
        <f>H556*E556</f>
        <v>9360</v>
      </c>
      <c r="J556" s="193">
        <f>F556-H556</f>
        <v>5</v>
      </c>
      <c r="K556" s="197">
        <f>Table1[[#This Row],[Total Sales]]-Table1[[#This Row],[Total Cost]]</f>
        <v>3900</v>
      </c>
      <c r="L556">
        <v>572</v>
      </c>
      <c r="M556" t="s">
        <v>16</v>
      </c>
      <c r="N556" t="s">
        <v>14</v>
      </c>
    </row>
    <row r="557" spans="2:14" s="191" customFormat="1" hidden="1" x14ac:dyDescent="0.3">
      <c r="B557" s="189">
        <v>42347.861678240741</v>
      </c>
      <c r="C557">
        <v>30</v>
      </c>
      <c r="D557" t="s">
        <v>26</v>
      </c>
      <c r="E557">
        <v>650</v>
      </c>
      <c r="F557" s="192">
        <v>12</v>
      </c>
      <c r="G557" s="192">
        <f>F557*E557</f>
        <v>7800</v>
      </c>
      <c r="H557" s="192">
        <v>6</v>
      </c>
      <c r="I557" s="192">
        <f>H557*E557</f>
        <v>3900</v>
      </c>
      <c r="J557" s="193">
        <f>F557-H557</f>
        <v>6</v>
      </c>
      <c r="K557" s="197">
        <f>Table1[[#This Row],[Total Sales]]-Table1[[#This Row],[Total Cost]]</f>
        <v>3900</v>
      </c>
      <c r="L557">
        <v>846</v>
      </c>
      <c r="M557" t="s">
        <v>30</v>
      </c>
      <c r="N557" t="s">
        <v>17</v>
      </c>
    </row>
    <row r="558" spans="2:14" s="191" customFormat="1" hidden="1" x14ac:dyDescent="0.3">
      <c r="B558" s="189">
        <v>42169.237407407411</v>
      </c>
      <c r="C558">
        <v>100</v>
      </c>
      <c r="D558" t="s">
        <v>28</v>
      </c>
      <c r="E558">
        <v>980</v>
      </c>
      <c r="F558" s="192">
        <v>8</v>
      </c>
      <c r="G558" s="192">
        <f>F558*E558</f>
        <v>7840</v>
      </c>
      <c r="H558" s="192">
        <v>4</v>
      </c>
      <c r="I558" s="192">
        <f>H558*E558</f>
        <v>3920</v>
      </c>
      <c r="J558" s="193">
        <f>F558-H558</f>
        <v>4</v>
      </c>
      <c r="K558" s="197">
        <f>Table1[[#This Row],[Total Sales]]-Table1[[#This Row],[Total Cost]]</f>
        <v>3920</v>
      </c>
      <c r="L558">
        <v>572</v>
      </c>
      <c r="M558" t="s">
        <v>16</v>
      </c>
      <c r="N558" t="s">
        <v>17</v>
      </c>
    </row>
    <row r="559" spans="2:14" s="191" customFormat="1" hidden="1" x14ac:dyDescent="0.3">
      <c r="B559" s="189">
        <v>42266.562893518516</v>
      </c>
      <c r="C559">
        <v>31</v>
      </c>
      <c r="D559" t="s">
        <v>35</v>
      </c>
      <c r="E559">
        <v>790</v>
      </c>
      <c r="F559" s="192">
        <v>17</v>
      </c>
      <c r="G559" s="192">
        <f>F559*E559</f>
        <v>13430</v>
      </c>
      <c r="H559" s="192">
        <v>12</v>
      </c>
      <c r="I559" s="192">
        <f>H559*E559</f>
        <v>9480</v>
      </c>
      <c r="J559" s="193">
        <f>F559-H559</f>
        <v>5</v>
      </c>
      <c r="K559" s="197">
        <f>Table1[[#This Row],[Total Sales]]-Table1[[#This Row],[Total Cost]]</f>
        <v>3950</v>
      </c>
      <c r="L559">
        <v>846</v>
      </c>
      <c r="M559" t="s">
        <v>30</v>
      </c>
      <c r="N559" t="s">
        <v>17</v>
      </c>
    </row>
    <row r="560" spans="2:14" s="191" customFormat="1" hidden="1" x14ac:dyDescent="0.3">
      <c r="B560" s="189">
        <v>42192.656122685185</v>
      </c>
      <c r="C560">
        <v>100</v>
      </c>
      <c r="D560" t="s">
        <v>28</v>
      </c>
      <c r="E560">
        <v>989</v>
      </c>
      <c r="F560" s="192">
        <v>8</v>
      </c>
      <c r="G560" s="192">
        <f>F560*E560</f>
        <v>7912</v>
      </c>
      <c r="H560" s="192">
        <v>4</v>
      </c>
      <c r="I560" s="192">
        <f>H560*E560</f>
        <v>3956</v>
      </c>
      <c r="J560" s="193">
        <f>F560-H560</f>
        <v>4</v>
      </c>
      <c r="K560" s="197">
        <f>Table1[[#This Row],[Total Sales]]-Table1[[#This Row],[Total Cost]]</f>
        <v>3956</v>
      </c>
      <c r="L560">
        <v>7</v>
      </c>
      <c r="M560" t="s">
        <v>24</v>
      </c>
      <c r="N560" t="s">
        <v>14</v>
      </c>
    </row>
    <row r="561" spans="2:14" s="191" customFormat="1" hidden="1" x14ac:dyDescent="0.3">
      <c r="B561" s="189">
        <v>42031.941435185188</v>
      </c>
      <c r="C561">
        <v>31</v>
      </c>
      <c r="D561" t="s">
        <v>35</v>
      </c>
      <c r="E561">
        <v>800</v>
      </c>
      <c r="F561" s="192">
        <v>17</v>
      </c>
      <c r="G561" s="192">
        <f>F561*E561</f>
        <v>13600</v>
      </c>
      <c r="H561" s="192">
        <v>12</v>
      </c>
      <c r="I561" s="192">
        <f>H561*E561</f>
        <v>9600</v>
      </c>
      <c r="J561" s="193">
        <f>F561-H561</f>
        <v>5</v>
      </c>
      <c r="K561" s="197">
        <f>Table1[[#This Row],[Total Sales]]-Table1[[#This Row],[Total Cost]]</f>
        <v>4000</v>
      </c>
      <c r="L561">
        <v>7</v>
      </c>
      <c r="M561" t="s">
        <v>24</v>
      </c>
      <c r="N561" t="s">
        <v>17</v>
      </c>
    </row>
    <row r="562" spans="2:14" s="191" customFormat="1" hidden="1" x14ac:dyDescent="0.3">
      <c r="B562" s="189">
        <v>42341</v>
      </c>
      <c r="C562">
        <v>45</v>
      </c>
      <c r="D562" t="s">
        <v>20</v>
      </c>
      <c r="E562">
        <v>1000</v>
      </c>
      <c r="F562" s="192">
        <v>12</v>
      </c>
      <c r="G562" s="192">
        <f>F562*E562</f>
        <v>12000</v>
      </c>
      <c r="H562" s="192">
        <v>8</v>
      </c>
      <c r="I562" s="192">
        <f>H562*E562</f>
        <v>8000</v>
      </c>
      <c r="J562" s="193">
        <f>F562-H562</f>
        <v>4</v>
      </c>
      <c r="K562" s="197">
        <f>Table1[[#This Row],[Total Sales]]-Table1[[#This Row],[Total Cost]]</f>
        <v>4000</v>
      </c>
      <c r="L562">
        <v>450</v>
      </c>
      <c r="M562" t="s">
        <v>18</v>
      </c>
      <c r="N562" t="s">
        <v>19</v>
      </c>
    </row>
    <row r="563" spans="2:14" s="191" customFormat="1" hidden="1" x14ac:dyDescent="0.3">
      <c r="B563" s="189">
        <v>42053.213356481479</v>
      </c>
      <c r="C563">
        <v>45</v>
      </c>
      <c r="D563" t="s">
        <v>20</v>
      </c>
      <c r="E563">
        <v>1000</v>
      </c>
      <c r="F563" s="192">
        <v>12</v>
      </c>
      <c r="G563" s="192">
        <f>F563*E563</f>
        <v>12000</v>
      </c>
      <c r="H563" s="192">
        <v>8</v>
      </c>
      <c r="I563" s="192">
        <f>H563*E563</f>
        <v>8000</v>
      </c>
      <c r="J563" s="193">
        <f>F563-H563</f>
        <v>4</v>
      </c>
      <c r="K563" s="197">
        <f>Table1[[#This Row],[Total Sales]]-Table1[[#This Row],[Total Cost]]</f>
        <v>4000</v>
      </c>
      <c r="L563">
        <v>450</v>
      </c>
      <c r="M563" t="s">
        <v>18</v>
      </c>
      <c r="N563" t="s">
        <v>19</v>
      </c>
    </row>
    <row r="564" spans="2:14" s="191" customFormat="1" hidden="1" x14ac:dyDescent="0.3">
      <c r="B564" s="189">
        <v>42052.916250000002</v>
      </c>
      <c r="C564">
        <v>45</v>
      </c>
      <c r="D564" t="s">
        <v>20</v>
      </c>
      <c r="E564">
        <v>1000</v>
      </c>
      <c r="F564" s="192">
        <v>12</v>
      </c>
      <c r="G564" s="192">
        <f>F564*E564</f>
        <v>12000</v>
      </c>
      <c r="H564" s="192">
        <v>8</v>
      </c>
      <c r="I564" s="192">
        <f>H564*E564</f>
        <v>8000</v>
      </c>
      <c r="J564" s="193">
        <f>F564-H564</f>
        <v>4</v>
      </c>
      <c r="K564" s="197">
        <f>Table1[[#This Row],[Total Sales]]-Table1[[#This Row],[Total Cost]]</f>
        <v>4000</v>
      </c>
      <c r="L564">
        <v>450</v>
      </c>
      <c r="M564" t="s">
        <v>18</v>
      </c>
      <c r="N564" t="s">
        <v>19</v>
      </c>
    </row>
    <row r="565" spans="2:14" s="191" customFormat="1" hidden="1" x14ac:dyDescent="0.3">
      <c r="B565" s="189">
        <v>42051.302164351851</v>
      </c>
      <c r="C565">
        <v>45</v>
      </c>
      <c r="D565" t="s">
        <v>20</v>
      </c>
      <c r="E565">
        <v>1000</v>
      </c>
      <c r="F565" s="192">
        <v>12</v>
      </c>
      <c r="G565" s="192">
        <f>F565*E565</f>
        <v>12000</v>
      </c>
      <c r="H565" s="192">
        <v>8</v>
      </c>
      <c r="I565" s="192">
        <f>H565*E565</f>
        <v>8000</v>
      </c>
      <c r="J565" s="193">
        <f>F565-H565</f>
        <v>4</v>
      </c>
      <c r="K565" s="197">
        <f>Table1[[#This Row],[Total Sales]]-Table1[[#This Row],[Total Cost]]</f>
        <v>4000</v>
      </c>
      <c r="L565">
        <v>450</v>
      </c>
      <c r="M565" t="s">
        <v>18</v>
      </c>
      <c r="N565" t="s">
        <v>19</v>
      </c>
    </row>
    <row r="566" spans="2:14" s="191" customFormat="1" hidden="1" x14ac:dyDescent="0.3">
      <c r="B566" s="189">
        <v>42076</v>
      </c>
      <c r="C566">
        <v>45</v>
      </c>
      <c r="D566" t="s">
        <v>20</v>
      </c>
      <c r="E566">
        <v>1000</v>
      </c>
      <c r="F566" s="192">
        <v>12</v>
      </c>
      <c r="G566" s="192">
        <f>F566*E566</f>
        <v>12000</v>
      </c>
      <c r="H566" s="192">
        <v>8</v>
      </c>
      <c r="I566" s="192">
        <f>H566*E566</f>
        <v>8000</v>
      </c>
      <c r="J566" s="193">
        <f>F566-H566</f>
        <v>4</v>
      </c>
      <c r="K566" s="197">
        <f>Table1[[#This Row],[Total Sales]]-Table1[[#This Row],[Total Cost]]</f>
        <v>4000</v>
      </c>
      <c r="L566">
        <v>95</v>
      </c>
      <c r="M566" t="s">
        <v>23</v>
      </c>
      <c r="N566" t="s">
        <v>17</v>
      </c>
    </row>
    <row r="567" spans="2:14" s="191" customFormat="1" hidden="1" x14ac:dyDescent="0.3">
      <c r="B567" s="189">
        <v>42048</v>
      </c>
      <c r="C567">
        <v>45</v>
      </c>
      <c r="D567" t="s">
        <v>20</v>
      </c>
      <c r="E567">
        <v>1000</v>
      </c>
      <c r="F567" s="192">
        <v>12</v>
      </c>
      <c r="G567" s="192">
        <f>F567*E567</f>
        <v>12000</v>
      </c>
      <c r="H567" s="192">
        <v>8</v>
      </c>
      <c r="I567" s="192">
        <f>H567*E567</f>
        <v>8000</v>
      </c>
      <c r="J567" s="193">
        <f>F567-H567</f>
        <v>4</v>
      </c>
      <c r="K567" s="197">
        <f>Table1[[#This Row],[Total Sales]]-Table1[[#This Row],[Total Cost]]</f>
        <v>4000</v>
      </c>
      <c r="L567">
        <v>95</v>
      </c>
      <c r="M567" t="s">
        <v>23</v>
      </c>
      <c r="N567" t="s">
        <v>17</v>
      </c>
    </row>
    <row r="568" spans="2:14" s="191" customFormat="1" hidden="1" x14ac:dyDescent="0.3">
      <c r="B568" s="189">
        <v>42047</v>
      </c>
      <c r="C568">
        <v>45</v>
      </c>
      <c r="D568" t="s">
        <v>20</v>
      </c>
      <c r="E568">
        <v>1000</v>
      </c>
      <c r="F568" s="192">
        <v>12</v>
      </c>
      <c r="G568" s="192">
        <f>F568*E568</f>
        <v>12000</v>
      </c>
      <c r="H568" s="192">
        <v>8</v>
      </c>
      <c r="I568" s="192">
        <f>H568*E568</f>
        <v>8000</v>
      </c>
      <c r="J568" s="193">
        <f>F568-H568</f>
        <v>4</v>
      </c>
      <c r="K568" s="197">
        <f>Table1[[#This Row],[Total Sales]]-Table1[[#This Row],[Total Cost]]</f>
        <v>4000</v>
      </c>
      <c r="L568">
        <v>7</v>
      </c>
      <c r="M568" t="s">
        <v>24</v>
      </c>
      <c r="N568" t="s">
        <v>17</v>
      </c>
    </row>
    <row r="569" spans="2:14" s="191" customFormat="1" hidden="1" x14ac:dyDescent="0.3">
      <c r="B569" s="189">
        <v>42047</v>
      </c>
      <c r="C569">
        <v>45</v>
      </c>
      <c r="D569" t="s">
        <v>20</v>
      </c>
      <c r="E569">
        <v>1000</v>
      </c>
      <c r="F569" s="192">
        <v>12</v>
      </c>
      <c r="G569" s="192">
        <f>F569*E569</f>
        <v>12000</v>
      </c>
      <c r="H569" s="192">
        <v>8</v>
      </c>
      <c r="I569" s="192">
        <f>H569*E569</f>
        <v>8000</v>
      </c>
      <c r="J569" s="193">
        <f>F569-H569</f>
        <v>4</v>
      </c>
      <c r="K569" s="197">
        <f>Table1[[#This Row],[Total Sales]]-Table1[[#This Row],[Total Cost]]</f>
        <v>4000</v>
      </c>
      <c r="L569">
        <v>7</v>
      </c>
      <c r="M569" t="s">
        <v>24</v>
      </c>
      <c r="N569" t="s">
        <v>14</v>
      </c>
    </row>
    <row r="570" spans="2:14" s="191" customFormat="1" hidden="1" x14ac:dyDescent="0.3">
      <c r="B570" s="189">
        <v>42361.909317129626</v>
      </c>
      <c r="C570">
        <v>5</v>
      </c>
      <c r="D570" t="s">
        <v>22</v>
      </c>
      <c r="E570">
        <v>200</v>
      </c>
      <c r="F570" s="192">
        <v>45</v>
      </c>
      <c r="G570" s="192">
        <f>F570*E570</f>
        <v>9000</v>
      </c>
      <c r="H570" s="192">
        <v>25</v>
      </c>
      <c r="I570" s="192">
        <f>H570*E570</f>
        <v>5000</v>
      </c>
      <c r="J570" s="193">
        <f>F570-H570</f>
        <v>20</v>
      </c>
      <c r="K570" s="197">
        <f>Table1[[#This Row],[Total Sales]]-Table1[[#This Row],[Total Cost]]</f>
        <v>4000</v>
      </c>
      <c r="L570">
        <v>450</v>
      </c>
      <c r="M570" t="s">
        <v>18</v>
      </c>
      <c r="N570" t="s">
        <v>19</v>
      </c>
    </row>
    <row r="571" spans="2:14" s="191" customFormat="1" hidden="1" x14ac:dyDescent="0.3">
      <c r="B571" s="189">
        <v>42174.823912037034</v>
      </c>
      <c r="C571">
        <v>5</v>
      </c>
      <c r="D571" t="s">
        <v>22</v>
      </c>
      <c r="E571">
        <v>200</v>
      </c>
      <c r="F571" s="192">
        <v>45</v>
      </c>
      <c r="G571" s="192">
        <f>F571*E571</f>
        <v>9000</v>
      </c>
      <c r="H571" s="192">
        <v>25</v>
      </c>
      <c r="I571" s="192">
        <f>H571*E571</f>
        <v>5000</v>
      </c>
      <c r="J571" s="193">
        <f>F571-H571</f>
        <v>20</v>
      </c>
      <c r="K571" s="197">
        <f>Table1[[#This Row],[Total Sales]]-Table1[[#This Row],[Total Cost]]</f>
        <v>4000</v>
      </c>
      <c r="L571">
        <v>450</v>
      </c>
      <c r="M571" t="s">
        <v>18</v>
      </c>
      <c r="N571" t="s">
        <v>19</v>
      </c>
    </row>
    <row r="572" spans="2:14" s="191" customFormat="1" hidden="1" x14ac:dyDescent="0.3">
      <c r="B572" s="189">
        <v>42081.139097222222</v>
      </c>
      <c r="C572">
        <v>5</v>
      </c>
      <c r="D572" t="s">
        <v>22</v>
      </c>
      <c r="E572">
        <v>200</v>
      </c>
      <c r="F572" s="192">
        <v>45</v>
      </c>
      <c r="G572" s="192">
        <f>F572*E572</f>
        <v>9000</v>
      </c>
      <c r="H572" s="192">
        <v>25</v>
      </c>
      <c r="I572" s="192">
        <f>H572*E572</f>
        <v>5000</v>
      </c>
      <c r="J572" s="193">
        <f>F572-H572</f>
        <v>20</v>
      </c>
      <c r="K572" s="197">
        <f>Table1[[#This Row],[Total Sales]]-Table1[[#This Row],[Total Cost]]</f>
        <v>4000</v>
      </c>
      <c r="L572">
        <v>450</v>
      </c>
      <c r="M572" t="s">
        <v>18</v>
      </c>
      <c r="N572" t="s">
        <v>19</v>
      </c>
    </row>
    <row r="573" spans="2:14" s="191" customFormat="1" hidden="1" x14ac:dyDescent="0.3">
      <c r="B573" s="189">
        <v>42145.650833333333</v>
      </c>
      <c r="C573">
        <v>31</v>
      </c>
      <c r="D573" t="s">
        <v>35</v>
      </c>
      <c r="E573">
        <v>810</v>
      </c>
      <c r="F573" s="192">
        <v>17</v>
      </c>
      <c r="G573" s="192">
        <f>F573*E573</f>
        <v>13770</v>
      </c>
      <c r="H573" s="192">
        <v>12</v>
      </c>
      <c r="I573" s="192">
        <f>H573*E573</f>
        <v>9720</v>
      </c>
      <c r="J573" s="193">
        <f>F573-H573</f>
        <v>5</v>
      </c>
      <c r="K573" s="197">
        <f>Table1[[#This Row],[Total Sales]]-Table1[[#This Row],[Total Cost]]</f>
        <v>4050</v>
      </c>
      <c r="L573">
        <v>7</v>
      </c>
      <c r="M573" t="s">
        <v>24</v>
      </c>
      <c r="N573" t="s">
        <v>17</v>
      </c>
    </row>
    <row r="574" spans="2:14" s="191" customFormat="1" hidden="1" x14ac:dyDescent="0.3">
      <c r="B574" s="189">
        <v>42204.096215277779</v>
      </c>
      <c r="C574">
        <v>31</v>
      </c>
      <c r="D574" t="s">
        <v>35</v>
      </c>
      <c r="E574">
        <v>810</v>
      </c>
      <c r="F574" s="192">
        <v>17</v>
      </c>
      <c r="G574" s="192">
        <f>F574*E574</f>
        <v>13770</v>
      </c>
      <c r="H574" s="192">
        <v>12</v>
      </c>
      <c r="I574" s="192">
        <f>H574*E574</f>
        <v>9720</v>
      </c>
      <c r="J574" s="193">
        <f>F574-H574</f>
        <v>5</v>
      </c>
      <c r="K574" s="197">
        <f>Table1[[#This Row],[Total Sales]]-Table1[[#This Row],[Total Cost]]</f>
        <v>4050</v>
      </c>
      <c r="L574">
        <v>572</v>
      </c>
      <c r="M574" t="s">
        <v>16</v>
      </c>
      <c r="N574" t="s">
        <v>14</v>
      </c>
    </row>
    <row r="575" spans="2:14" s="191" customFormat="1" hidden="1" x14ac:dyDescent="0.3">
      <c r="B575" s="189">
        <v>42138.95039351852</v>
      </c>
      <c r="C575">
        <v>19</v>
      </c>
      <c r="D575" t="s">
        <v>122</v>
      </c>
      <c r="E575">
        <v>340</v>
      </c>
      <c r="F575" s="192">
        <v>37</v>
      </c>
      <c r="G575" s="192">
        <f>F575*E575</f>
        <v>12580</v>
      </c>
      <c r="H575" s="192">
        <v>25</v>
      </c>
      <c r="I575" s="192">
        <f>H575*E575</f>
        <v>8500</v>
      </c>
      <c r="J575" s="193">
        <f>F575-H575</f>
        <v>12</v>
      </c>
      <c r="K575" s="197">
        <f>Table1[[#This Row],[Total Sales]]-Table1[[#This Row],[Total Cost]]</f>
        <v>4080</v>
      </c>
      <c r="L575">
        <v>95</v>
      </c>
      <c r="M575" t="s">
        <v>23</v>
      </c>
      <c r="N575" t="s">
        <v>17</v>
      </c>
    </row>
    <row r="576" spans="2:14" s="191" customFormat="1" hidden="1" x14ac:dyDescent="0.3">
      <c r="B576" s="189">
        <v>42019.647997685184</v>
      </c>
      <c r="C576">
        <v>85</v>
      </c>
      <c r="D576" t="s">
        <v>41</v>
      </c>
      <c r="E576">
        <v>236</v>
      </c>
      <c r="F576" s="192">
        <v>53</v>
      </c>
      <c r="G576" s="192">
        <f>F576*E576</f>
        <v>12508</v>
      </c>
      <c r="H576" s="192">
        <v>35</v>
      </c>
      <c r="I576" s="192">
        <f>H576*E576</f>
        <v>8260</v>
      </c>
      <c r="J576" s="193">
        <f>F576-H576</f>
        <v>18</v>
      </c>
      <c r="K576" s="197">
        <f>Table1[[#This Row],[Total Sales]]-Table1[[#This Row],[Total Cost]]</f>
        <v>4248</v>
      </c>
      <c r="L576">
        <v>14</v>
      </c>
      <c r="M576" t="s">
        <v>25</v>
      </c>
      <c r="N576" t="s">
        <v>14</v>
      </c>
    </row>
    <row r="577" spans="2:14" s="191" customFormat="1" hidden="1" x14ac:dyDescent="0.3">
      <c r="B577" s="189">
        <v>42083.334374999999</v>
      </c>
      <c r="C577">
        <v>31</v>
      </c>
      <c r="D577" t="s">
        <v>35</v>
      </c>
      <c r="E577">
        <v>850</v>
      </c>
      <c r="F577" s="192">
        <v>17</v>
      </c>
      <c r="G577" s="192">
        <f>F577*E577</f>
        <v>14450</v>
      </c>
      <c r="H577" s="192">
        <v>12</v>
      </c>
      <c r="I577" s="192">
        <f>H577*E577</f>
        <v>10200</v>
      </c>
      <c r="J577" s="193">
        <f>F577-H577</f>
        <v>5</v>
      </c>
      <c r="K577" s="197">
        <f>Table1[[#This Row],[Total Sales]]-Table1[[#This Row],[Total Cost]]</f>
        <v>4250</v>
      </c>
      <c r="L577">
        <v>95</v>
      </c>
      <c r="M577" t="s">
        <v>23</v>
      </c>
      <c r="N577" t="s">
        <v>17</v>
      </c>
    </row>
    <row r="578" spans="2:14" s="191" customFormat="1" hidden="1" x14ac:dyDescent="0.3">
      <c r="B578" s="189">
        <v>42031.941435185188</v>
      </c>
      <c r="C578">
        <v>31</v>
      </c>
      <c r="D578" t="s">
        <v>35</v>
      </c>
      <c r="E578">
        <v>850</v>
      </c>
      <c r="F578" s="192">
        <v>17</v>
      </c>
      <c r="G578" s="192">
        <f>F578*E578</f>
        <v>14450</v>
      </c>
      <c r="H578" s="192">
        <v>12</v>
      </c>
      <c r="I578" s="192">
        <f>H578*E578</f>
        <v>10200</v>
      </c>
      <c r="J578" s="193">
        <f>F578-H578</f>
        <v>5</v>
      </c>
      <c r="K578" s="197">
        <f>Table1[[#This Row],[Total Sales]]-Table1[[#This Row],[Total Cost]]</f>
        <v>4250</v>
      </c>
      <c r="L578">
        <v>7</v>
      </c>
      <c r="M578" t="s">
        <v>24</v>
      </c>
      <c r="N578" t="s">
        <v>17</v>
      </c>
    </row>
    <row r="579" spans="2:14" s="191" customFormat="1" hidden="1" x14ac:dyDescent="0.3">
      <c r="B579" s="189">
        <v>42106.39329861111</v>
      </c>
      <c r="C579">
        <v>31</v>
      </c>
      <c r="D579" t="s">
        <v>35</v>
      </c>
      <c r="E579">
        <v>850</v>
      </c>
      <c r="F579" s="192">
        <v>17</v>
      </c>
      <c r="G579" s="192">
        <f>F579*E579</f>
        <v>14450</v>
      </c>
      <c r="H579" s="192">
        <v>12</v>
      </c>
      <c r="I579" s="192">
        <f>H579*E579</f>
        <v>10200</v>
      </c>
      <c r="J579" s="193">
        <f>F579-H579</f>
        <v>5</v>
      </c>
      <c r="K579" s="197">
        <f>Table1[[#This Row],[Total Sales]]-Table1[[#This Row],[Total Cost]]</f>
        <v>4250</v>
      </c>
      <c r="L579">
        <v>7</v>
      </c>
      <c r="M579" t="s">
        <v>24</v>
      </c>
      <c r="N579" t="s">
        <v>14</v>
      </c>
    </row>
    <row r="580" spans="2:14" s="191" customFormat="1" hidden="1" x14ac:dyDescent="0.3">
      <c r="B580" s="189">
        <v>42199.641909722224</v>
      </c>
      <c r="C580">
        <v>30</v>
      </c>
      <c r="D580" t="s">
        <v>26</v>
      </c>
      <c r="E580">
        <v>710</v>
      </c>
      <c r="F580" s="192">
        <v>12</v>
      </c>
      <c r="G580" s="192">
        <f>F580*E580</f>
        <v>8520</v>
      </c>
      <c r="H580" s="192">
        <v>6</v>
      </c>
      <c r="I580" s="192">
        <f>H580*E580</f>
        <v>4260</v>
      </c>
      <c r="J580" s="193">
        <f>F580-H580</f>
        <v>6</v>
      </c>
      <c r="K580" s="197">
        <f>Table1[[#This Row],[Total Sales]]-Table1[[#This Row],[Total Cost]]</f>
        <v>4260</v>
      </c>
      <c r="L580">
        <v>7</v>
      </c>
      <c r="M580" t="s">
        <v>24</v>
      </c>
      <c r="N580" t="s">
        <v>17</v>
      </c>
    </row>
    <row r="581" spans="2:14" s="191" customFormat="1" hidden="1" x14ac:dyDescent="0.3">
      <c r="B581" s="189">
        <v>42297.52685185185</v>
      </c>
      <c r="C581">
        <v>31</v>
      </c>
      <c r="D581" t="s">
        <v>35</v>
      </c>
      <c r="E581">
        <v>860</v>
      </c>
      <c r="F581" s="192">
        <v>17</v>
      </c>
      <c r="G581" s="192">
        <f>F581*E581</f>
        <v>14620</v>
      </c>
      <c r="H581" s="192">
        <v>12</v>
      </c>
      <c r="I581" s="192">
        <f>H581*E581</f>
        <v>10320</v>
      </c>
      <c r="J581" s="193">
        <f>F581-H581</f>
        <v>5</v>
      </c>
      <c r="K581" s="197">
        <f>Table1[[#This Row],[Total Sales]]-Table1[[#This Row],[Total Cost]]</f>
        <v>4300</v>
      </c>
      <c r="L581">
        <v>14</v>
      </c>
      <c r="M581" t="s">
        <v>25</v>
      </c>
      <c r="N581" t="s">
        <v>14</v>
      </c>
    </row>
    <row r="582" spans="2:14" s="191" customFormat="1" hidden="1" x14ac:dyDescent="0.3">
      <c r="B582" s="189">
        <v>42068.256620370368</v>
      </c>
      <c r="C582">
        <v>19</v>
      </c>
      <c r="D582" t="s">
        <v>122</v>
      </c>
      <c r="E582">
        <v>366</v>
      </c>
      <c r="F582" s="192">
        <v>37</v>
      </c>
      <c r="G582" s="192">
        <f>F582*E582</f>
        <v>13542</v>
      </c>
      <c r="H582" s="192">
        <v>25</v>
      </c>
      <c r="I582" s="192">
        <f>H582*E582</f>
        <v>9150</v>
      </c>
      <c r="J582" s="193">
        <f>F582-H582</f>
        <v>12</v>
      </c>
      <c r="K582" s="197">
        <f>Table1[[#This Row],[Total Sales]]-Table1[[#This Row],[Total Cost]]</f>
        <v>4392</v>
      </c>
      <c r="L582">
        <v>23</v>
      </c>
      <c r="M582" t="s">
        <v>21</v>
      </c>
      <c r="N582" t="s">
        <v>17</v>
      </c>
    </row>
    <row r="583" spans="2:14" s="191" customFormat="1" hidden="1" x14ac:dyDescent="0.3">
      <c r="B583" s="189">
        <v>42143.310532407406</v>
      </c>
      <c r="C583">
        <v>31</v>
      </c>
      <c r="D583" t="s">
        <v>35</v>
      </c>
      <c r="E583">
        <v>880</v>
      </c>
      <c r="F583" s="192">
        <v>17</v>
      </c>
      <c r="G583" s="192">
        <f>F583*E583</f>
        <v>14960</v>
      </c>
      <c r="H583" s="192">
        <v>12</v>
      </c>
      <c r="I583" s="192">
        <f>H583*E583</f>
        <v>10560</v>
      </c>
      <c r="J583" s="193">
        <f>F583-H583</f>
        <v>5</v>
      </c>
      <c r="K583" s="197">
        <f>Table1[[#This Row],[Total Sales]]-Table1[[#This Row],[Total Cost]]</f>
        <v>4400</v>
      </c>
      <c r="L583">
        <v>95</v>
      </c>
      <c r="M583" t="s">
        <v>23</v>
      </c>
      <c r="N583" t="s">
        <v>17</v>
      </c>
    </row>
    <row r="584" spans="2:14" s="191" customFormat="1" hidden="1" x14ac:dyDescent="0.3">
      <c r="B584" s="189">
        <v>42083.334374999999</v>
      </c>
      <c r="C584">
        <v>31</v>
      </c>
      <c r="D584" t="s">
        <v>35</v>
      </c>
      <c r="E584">
        <v>885</v>
      </c>
      <c r="F584" s="192">
        <v>17</v>
      </c>
      <c r="G584" s="192">
        <f>F584*E584</f>
        <v>15045</v>
      </c>
      <c r="H584" s="192">
        <v>12</v>
      </c>
      <c r="I584" s="192">
        <f>H584*E584</f>
        <v>10620</v>
      </c>
      <c r="J584" s="193">
        <f>F584-H584</f>
        <v>5</v>
      </c>
      <c r="K584" s="197">
        <f>Table1[[#This Row],[Total Sales]]-Table1[[#This Row],[Total Cost]]</f>
        <v>4425</v>
      </c>
      <c r="L584">
        <v>95</v>
      </c>
      <c r="M584" t="s">
        <v>23</v>
      </c>
      <c r="N584" t="s">
        <v>17</v>
      </c>
    </row>
    <row r="585" spans="2:14" s="191" customFormat="1" hidden="1" x14ac:dyDescent="0.3">
      <c r="B585" s="189">
        <v>42257.252349537041</v>
      </c>
      <c r="C585">
        <v>30</v>
      </c>
      <c r="D585" t="s">
        <v>26</v>
      </c>
      <c r="E585">
        <v>740</v>
      </c>
      <c r="F585" s="192">
        <v>12</v>
      </c>
      <c r="G585" s="192">
        <f>F585*E585</f>
        <v>8880</v>
      </c>
      <c r="H585" s="192">
        <v>6</v>
      </c>
      <c r="I585" s="192">
        <f>H585*E585</f>
        <v>4440</v>
      </c>
      <c r="J585" s="193">
        <f>F585-H585</f>
        <v>6</v>
      </c>
      <c r="K585" s="197">
        <f>Table1[[#This Row],[Total Sales]]-Table1[[#This Row],[Total Cost]]</f>
        <v>4440</v>
      </c>
      <c r="L585">
        <v>846</v>
      </c>
      <c r="M585" t="s">
        <v>30</v>
      </c>
      <c r="N585" t="s">
        <v>38</v>
      </c>
    </row>
    <row r="586" spans="2:14" s="191" customFormat="1" hidden="1" x14ac:dyDescent="0.3">
      <c r="B586" s="189">
        <v>42059.804895833331</v>
      </c>
      <c r="C586">
        <v>31</v>
      </c>
      <c r="D586" t="s">
        <v>35</v>
      </c>
      <c r="E586">
        <v>890</v>
      </c>
      <c r="F586" s="192">
        <v>17</v>
      </c>
      <c r="G586" s="192">
        <f>F586*E586</f>
        <v>15130</v>
      </c>
      <c r="H586" s="192">
        <v>12</v>
      </c>
      <c r="I586" s="192">
        <f>H586*E586</f>
        <v>10680</v>
      </c>
      <c r="J586" s="193">
        <f>F586-H586</f>
        <v>5</v>
      </c>
      <c r="K586" s="197">
        <f>Table1[[#This Row],[Total Sales]]-Table1[[#This Row],[Total Cost]]</f>
        <v>4450</v>
      </c>
      <c r="L586">
        <v>95</v>
      </c>
      <c r="M586" t="s">
        <v>23</v>
      </c>
      <c r="N586" t="s">
        <v>14</v>
      </c>
    </row>
    <row r="587" spans="2:14" s="191" customFormat="1" hidden="1" x14ac:dyDescent="0.3">
      <c r="B587" s="189">
        <v>42069.070405092592</v>
      </c>
      <c r="C587">
        <v>30</v>
      </c>
      <c r="D587" t="s">
        <v>26</v>
      </c>
      <c r="E587">
        <v>744</v>
      </c>
      <c r="F587" s="192">
        <v>12</v>
      </c>
      <c r="G587" s="192">
        <f>F587*E587</f>
        <v>8928</v>
      </c>
      <c r="H587" s="192">
        <v>6</v>
      </c>
      <c r="I587" s="192">
        <f>H587*E587</f>
        <v>4464</v>
      </c>
      <c r="J587" s="193">
        <f>F587-H587</f>
        <v>6</v>
      </c>
      <c r="K587" s="197">
        <f>Table1[[#This Row],[Total Sales]]-Table1[[#This Row],[Total Cost]]</f>
        <v>4464</v>
      </c>
      <c r="L587">
        <v>846</v>
      </c>
      <c r="M587" t="s">
        <v>30</v>
      </c>
      <c r="N587" t="s">
        <v>17</v>
      </c>
    </row>
    <row r="588" spans="2:14" s="191" customFormat="1" hidden="1" x14ac:dyDescent="0.3">
      <c r="B588" s="189">
        <v>42086.13385416667</v>
      </c>
      <c r="C588">
        <v>34</v>
      </c>
      <c r="D588" t="s">
        <v>42</v>
      </c>
      <c r="E588">
        <v>300</v>
      </c>
      <c r="F588" s="192">
        <v>35</v>
      </c>
      <c r="G588" s="192">
        <f>F588*E588</f>
        <v>10500</v>
      </c>
      <c r="H588" s="192">
        <v>20</v>
      </c>
      <c r="I588" s="192">
        <f>H588*E588</f>
        <v>6000</v>
      </c>
      <c r="J588" s="193">
        <f>F588-H588</f>
        <v>15</v>
      </c>
      <c r="K588" s="197">
        <f>Table1[[#This Row],[Total Sales]]-Table1[[#This Row],[Total Cost]]</f>
        <v>4500</v>
      </c>
      <c r="L588">
        <v>7</v>
      </c>
      <c r="M588" t="s">
        <v>24</v>
      </c>
      <c r="N588" t="s">
        <v>17</v>
      </c>
    </row>
    <row r="589" spans="2:14" s="191" customFormat="1" hidden="1" x14ac:dyDescent="0.3">
      <c r="B589" s="189">
        <v>42305.334224537037</v>
      </c>
      <c r="C589">
        <v>34</v>
      </c>
      <c r="D589" t="s">
        <v>42</v>
      </c>
      <c r="E589">
        <v>300</v>
      </c>
      <c r="F589" s="192">
        <v>35</v>
      </c>
      <c r="G589" s="192">
        <f>F589*E589</f>
        <v>10500</v>
      </c>
      <c r="H589" s="192">
        <v>20</v>
      </c>
      <c r="I589" s="192">
        <f>H589*E589</f>
        <v>6000</v>
      </c>
      <c r="J589" s="193">
        <f>F589-H589</f>
        <v>15</v>
      </c>
      <c r="K589" s="197">
        <f>Table1[[#This Row],[Total Sales]]-Table1[[#This Row],[Total Cost]]</f>
        <v>4500</v>
      </c>
      <c r="L589">
        <v>95</v>
      </c>
      <c r="M589" t="s">
        <v>23</v>
      </c>
      <c r="N589" t="s">
        <v>38</v>
      </c>
    </row>
    <row r="590" spans="2:14" s="191" customFormat="1" hidden="1" x14ac:dyDescent="0.3">
      <c r="B590" s="189">
        <v>42262.35738425926</v>
      </c>
      <c r="C590">
        <v>34</v>
      </c>
      <c r="D590" t="s">
        <v>42</v>
      </c>
      <c r="E590">
        <v>300</v>
      </c>
      <c r="F590" s="192">
        <v>35</v>
      </c>
      <c r="G590" s="192">
        <f>F590*E590</f>
        <v>10500</v>
      </c>
      <c r="H590" s="192">
        <v>20</v>
      </c>
      <c r="I590" s="192">
        <f>H590*E590</f>
        <v>6000</v>
      </c>
      <c r="J590" s="193">
        <f>F590-H590</f>
        <v>15</v>
      </c>
      <c r="K590" s="197">
        <f>Table1[[#This Row],[Total Sales]]-Table1[[#This Row],[Total Cost]]</f>
        <v>4500</v>
      </c>
      <c r="L590">
        <v>572</v>
      </c>
      <c r="M590" t="s">
        <v>16</v>
      </c>
      <c r="N590" t="s">
        <v>38</v>
      </c>
    </row>
    <row r="591" spans="2:14" s="191" customFormat="1" hidden="1" x14ac:dyDescent="0.3">
      <c r="B591" s="189">
        <v>42198.313564814816</v>
      </c>
      <c r="C591">
        <v>33</v>
      </c>
      <c r="D591" t="s">
        <v>42</v>
      </c>
      <c r="E591">
        <v>300</v>
      </c>
      <c r="F591" s="192">
        <v>35</v>
      </c>
      <c r="G591" s="192">
        <f>F591*E591</f>
        <v>10500</v>
      </c>
      <c r="H591" s="192">
        <v>20</v>
      </c>
      <c r="I591" s="192">
        <f>H591*E591</f>
        <v>6000</v>
      </c>
      <c r="J591" s="193">
        <f>F591-H591</f>
        <v>15</v>
      </c>
      <c r="K591" s="197">
        <f>Table1[[#This Row],[Total Sales]]-Table1[[#This Row],[Total Cost]]</f>
        <v>4500</v>
      </c>
      <c r="L591">
        <v>450</v>
      </c>
      <c r="M591" t="s">
        <v>18</v>
      </c>
      <c r="N591" t="s">
        <v>19</v>
      </c>
    </row>
    <row r="592" spans="2:14" s="191" customFormat="1" hidden="1" x14ac:dyDescent="0.3">
      <c r="B592" s="189">
        <v>42078.161215277774</v>
      </c>
      <c r="C592">
        <v>34</v>
      </c>
      <c r="D592" t="s">
        <v>42</v>
      </c>
      <c r="E592">
        <v>300</v>
      </c>
      <c r="F592" s="192">
        <v>35</v>
      </c>
      <c r="G592" s="192">
        <f>F592*E592</f>
        <v>10500</v>
      </c>
      <c r="H592" s="192">
        <v>20</v>
      </c>
      <c r="I592" s="192">
        <f>H592*E592</f>
        <v>6000</v>
      </c>
      <c r="J592" s="193">
        <f>F592-H592</f>
        <v>15</v>
      </c>
      <c r="K592" s="197">
        <f>Table1[[#This Row],[Total Sales]]-Table1[[#This Row],[Total Cost]]</f>
        <v>4500</v>
      </c>
      <c r="L592">
        <v>450</v>
      </c>
      <c r="M592" t="s">
        <v>18</v>
      </c>
      <c r="N592" t="s">
        <v>19</v>
      </c>
    </row>
    <row r="593" spans="2:14" s="191" customFormat="1" hidden="1" x14ac:dyDescent="0.3">
      <c r="B593" s="189">
        <v>42075.796851851854</v>
      </c>
      <c r="C593">
        <v>34</v>
      </c>
      <c r="D593" t="s">
        <v>42</v>
      </c>
      <c r="E593">
        <v>300</v>
      </c>
      <c r="F593" s="192">
        <v>35</v>
      </c>
      <c r="G593" s="192">
        <f>F593*E593</f>
        <v>10500</v>
      </c>
      <c r="H593" s="192">
        <v>20</v>
      </c>
      <c r="I593" s="192">
        <f>H593*E593</f>
        <v>6000</v>
      </c>
      <c r="J593" s="193">
        <f>F593-H593</f>
        <v>15</v>
      </c>
      <c r="K593" s="197">
        <f>Table1[[#This Row],[Total Sales]]-Table1[[#This Row],[Total Cost]]</f>
        <v>4500</v>
      </c>
      <c r="L593">
        <v>450</v>
      </c>
      <c r="M593" t="s">
        <v>18</v>
      </c>
      <c r="N593" t="s">
        <v>19</v>
      </c>
    </row>
    <row r="594" spans="2:14" s="191" customFormat="1" hidden="1" x14ac:dyDescent="0.3">
      <c r="B594" s="189">
        <v>42073.642685185187</v>
      </c>
      <c r="C594">
        <v>34</v>
      </c>
      <c r="D594" t="s">
        <v>42</v>
      </c>
      <c r="E594">
        <v>300</v>
      </c>
      <c r="F594" s="192">
        <v>35</v>
      </c>
      <c r="G594" s="192">
        <f>F594*E594</f>
        <v>10500</v>
      </c>
      <c r="H594" s="192">
        <v>20</v>
      </c>
      <c r="I594" s="192">
        <f>H594*E594</f>
        <v>6000</v>
      </c>
      <c r="J594" s="193">
        <f>F594-H594</f>
        <v>15</v>
      </c>
      <c r="K594" s="197">
        <f>Table1[[#This Row],[Total Sales]]-Table1[[#This Row],[Total Cost]]</f>
        <v>4500</v>
      </c>
      <c r="L594">
        <v>450</v>
      </c>
      <c r="M594" t="s">
        <v>18</v>
      </c>
      <c r="N594" t="s">
        <v>19</v>
      </c>
    </row>
    <row r="595" spans="2:14" s="191" customFormat="1" hidden="1" x14ac:dyDescent="0.3">
      <c r="B595" s="189">
        <v>42143.310532407406</v>
      </c>
      <c r="C595">
        <v>30</v>
      </c>
      <c r="D595" t="s">
        <v>26</v>
      </c>
      <c r="E595">
        <v>760</v>
      </c>
      <c r="F595" s="192">
        <v>12</v>
      </c>
      <c r="G595" s="192">
        <f>F595*E595</f>
        <v>9120</v>
      </c>
      <c r="H595" s="192">
        <v>6</v>
      </c>
      <c r="I595" s="192">
        <f>H595*E595</f>
        <v>4560</v>
      </c>
      <c r="J595" s="193">
        <f>F595-H595</f>
        <v>6</v>
      </c>
      <c r="K595" s="197">
        <f>Table1[[#This Row],[Total Sales]]-Table1[[#This Row],[Total Cost]]</f>
        <v>4560</v>
      </c>
      <c r="L595">
        <v>557</v>
      </c>
      <c r="M595" t="s">
        <v>27</v>
      </c>
      <c r="N595" t="s">
        <v>17</v>
      </c>
    </row>
    <row r="596" spans="2:14" s="191" customFormat="1" hidden="1" x14ac:dyDescent="0.3">
      <c r="B596" s="189">
        <v>42052.916250000002</v>
      </c>
      <c r="C596">
        <v>30</v>
      </c>
      <c r="D596" t="s">
        <v>26</v>
      </c>
      <c r="E596">
        <v>760</v>
      </c>
      <c r="F596" s="192">
        <v>12</v>
      </c>
      <c r="G596" s="192">
        <f>F596*E596</f>
        <v>9120</v>
      </c>
      <c r="H596" s="192">
        <v>6</v>
      </c>
      <c r="I596" s="192">
        <f>H596*E596</f>
        <v>4560</v>
      </c>
      <c r="J596" s="193">
        <f>F596-H596</f>
        <v>6</v>
      </c>
      <c r="K596" s="197">
        <f>Table1[[#This Row],[Total Sales]]-Table1[[#This Row],[Total Cost]]</f>
        <v>4560</v>
      </c>
      <c r="L596">
        <v>14</v>
      </c>
      <c r="M596" t="s">
        <v>25</v>
      </c>
      <c r="N596" t="s">
        <v>17</v>
      </c>
    </row>
    <row r="597" spans="2:14" s="191" customFormat="1" hidden="1" x14ac:dyDescent="0.3">
      <c r="B597" s="189">
        <v>42153.510462962964</v>
      </c>
      <c r="C597">
        <v>31</v>
      </c>
      <c r="D597" t="s">
        <v>35</v>
      </c>
      <c r="E597">
        <v>920</v>
      </c>
      <c r="F597" s="192">
        <v>17</v>
      </c>
      <c r="G597" s="192">
        <f>F597*E597</f>
        <v>15640</v>
      </c>
      <c r="H597" s="192">
        <v>12</v>
      </c>
      <c r="I597" s="192">
        <f>H597*E597</f>
        <v>11040</v>
      </c>
      <c r="J597" s="193">
        <f>F597-H597</f>
        <v>5</v>
      </c>
      <c r="K597" s="197">
        <f>Table1[[#This Row],[Total Sales]]-Table1[[#This Row],[Total Cost]]</f>
        <v>4600</v>
      </c>
      <c r="L597">
        <v>557</v>
      </c>
      <c r="M597" t="s">
        <v>27</v>
      </c>
      <c r="N597" t="s">
        <v>14</v>
      </c>
    </row>
    <row r="598" spans="2:14" s="191" customFormat="1" hidden="1" x14ac:dyDescent="0.3">
      <c r="B598" s="189">
        <v>42308.14162037037</v>
      </c>
      <c r="C598">
        <v>31</v>
      </c>
      <c r="D598" t="s">
        <v>35</v>
      </c>
      <c r="E598">
        <v>920</v>
      </c>
      <c r="F598" s="192">
        <v>17</v>
      </c>
      <c r="G598" s="192">
        <f>F598*E598</f>
        <v>15640</v>
      </c>
      <c r="H598" s="192">
        <v>12</v>
      </c>
      <c r="I598" s="192">
        <f>H598*E598</f>
        <v>11040</v>
      </c>
      <c r="J598" s="193">
        <f>F598-H598</f>
        <v>5</v>
      </c>
      <c r="K598" s="197">
        <f>Table1[[#This Row],[Total Sales]]-Table1[[#This Row],[Total Cost]]</f>
        <v>4600</v>
      </c>
      <c r="L598">
        <v>572</v>
      </c>
      <c r="M598" t="s">
        <v>16</v>
      </c>
      <c r="N598" t="s">
        <v>38</v>
      </c>
    </row>
    <row r="599" spans="2:14" s="191" customFormat="1" hidden="1" x14ac:dyDescent="0.3">
      <c r="B599" s="189">
        <v>42091.858576388891</v>
      </c>
      <c r="C599">
        <v>31</v>
      </c>
      <c r="D599" t="s">
        <v>35</v>
      </c>
      <c r="E599">
        <v>920</v>
      </c>
      <c r="F599" s="192">
        <v>17</v>
      </c>
      <c r="G599" s="192">
        <f>F599*E599</f>
        <v>15640</v>
      </c>
      <c r="H599" s="192">
        <v>12</v>
      </c>
      <c r="I599" s="192">
        <f>H599*E599</f>
        <v>11040</v>
      </c>
      <c r="J599" s="193">
        <f>F599-H599</f>
        <v>5</v>
      </c>
      <c r="K599" s="197">
        <f>Table1[[#This Row],[Total Sales]]-Table1[[#This Row],[Total Cost]]</f>
        <v>4600</v>
      </c>
      <c r="L599">
        <v>572</v>
      </c>
      <c r="M599" t="s">
        <v>16</v>
      </c>
      <c r="N599" t="s">
        <v>38</v>
      </c>
    </row>
    <row r="600" spans="2:14" s="191" customFormat="1" hidden="1" x14ac:dyDescent="0.3">
      <c r="B600" s="189">
        <v>42197.59752314815</v>
      </c>
      <c r="C600">
        <v>30</v>
      </c>
      <c r="D600" t="s">
        <v>26</v>
      </c>
      <c r="E600">
        <v>770</v>
      </c>
      <c r="F600" s="192">
        <v>12</v>
      </c>
      <c r="G600" s="192">
        <f>F600*E600</f>
        <v>9240</v>
      </c>
      <c r="H600" s="192">
        <v>6</v>
      </c>
      <c r="I600" s="192">
        <f>H600*E600</f>
        <v>4620</v>
      </c>
      <c r="J600" s="193">
        <f>F600-H600</f>
        <v>6</v>
      </c>
      <c r="K600" s="197">
        <f>Table1[[#This Row],[Total Sales]]-Table1[[#This Row],[Total Cost]]</f>
        <v>4620</v>
      </c>
      <c r="L600">
        <v>95</v>
      </c>
      <c r="M600" t="s">
        <v>23</v>
      </c>
      <c r="N600" t="s">
        <v>17</v>
      </c>
    </row>
    <row r="601" spans="2:14" s="191" customFormat="1" hidden="1" x14ac:dyDescent="0.3">
      <c r="B601" s="189">
        <v>42308.14162037037</v>
      </c>
      <c r="C601">
        <v>31</v>
      </c>
      <c r="D601" t="s">
        <v>35</v>
      </c>
      <c r="E601">
        <v>930</v>
      </c>
      <c r="F601" s="192">
        <v>17</v>
      </c>
      <c r="G601" s="192">
        <f>F601*E601</f>
        <v>15810</v>
      </c>
      <c r="H601" s="192">
        <v>12</v>
      </c>
      <c r="I601" s="192">
        <f>H601*E601</f>
        <v>11160</v>
      </c>
      <c r="J601" s="193">
        <f>F601-H601</f>
        <v>5</v>
      </c>
      <c r="K601" s="197">
        <f>Table1[[#This Row],[Total Sales]]-Table1[[#This Row],[Total Cost]]</f>
        <v>4650</v>
      </c>
      <c r="L601">
        <v>846</v>
      </c>
      <c r="M601" t="s">
        <v>30</v>
      </c>
      <c r="N601" t="s">
        <v>14</v>
      </c>
    </row>
    <row r="602" spans="2:14" s="191" customFormat="1" hidden="1" x14ac:dyDescent="0.3">
      <c r="B602" s="189">
        <v>42257.689305555556</v>
      </c>
      <c r="C602">
        <v>30</v>
      </c>
      <c r="D602" t="s">
        <v>26</v>
      </c>
      <c r="E602">
        <v>780</v>
      </c>
      <c r="F602" s="192">
        <v>12</v>
      </c>
      <c r="G602" s="192">
        <f>F602*E602</f>
        <v>9360</v>
      </c>
      <c r="H602" s="192">
        <v>6</v>
      </c>
      <c r="I602" s="192">
        <f>H602*E602</f>
        <v>4680</v>
      </c>
      <c r="J602" s="193">
        <f>F602-H602</f>
        <v>6</v>
      </c>
      <c r="K602" s="197">
        <f>Table1[[#This Row],[Total Sales]]-Table1[[#This Row],[Total Cost]]</f>
        <v>4680</v>
      </c>
      <c r="L602">
        <v>557</v>
      </c>
      <c r="M602" t="s">
        <v>27</v>
      </c>
      <c r="N602" t="s">
        <v>17</v>
      </c>
    </row>
    <row r="603" spans="2:14" s="191" customFormat="1" hidden="1" x14ac:dyDescent="0.3">
      <c r="B603" s="189">
        <v>42136.891770833332</v>
      </c>
      <c r="C603">
        <v>30</v>
      </c>
      <c r="D603" t="s">
        <v>26</v>
      </c>
      <c r="E603">
        <v>790</v>
      </c>
      <c r="F603" s="192">
        <v>12</v>
      </c>
      <c r="G603" s="192">
        <f>F603*E603</f>
        <v>9480</v>
      </c>
      <c r="H603" s="192">
        <v>6</v>
      </c>
      <c r="I603" s="192">
        <f>H603*E603</f>
        <v>4740</v>
      </c>
      <c r="J603" s="193">
        <f>F603-H603</f>
        <v>6</v>
      </c>
      <c r="K603" s="197">
        <f>Table1[[#This Row],[Total Sales]]-Table1[[#This Row],[Total Cost]]</f>
        <v>4740</v>
      </c>
      <c r="L603">
        <v>572</v>
      </c>
      <c r="M603" t="s">
        <v>16</v>
      </c>
      <c r="N603" t="s">
        <v>17</v>
      </c>
    </row>
    <row r="604" spans="2:14" s="191" customFormat="1" hidden="1" x14ac:dyDescent="0.3">
      <c r="B604" s="189">
        <v>42363.612604166665</v>
      </c>
      <c r="C604">
        <v>30</v>
      </c>
      <c r="D604" t="s">
        <v>26</v>
      </c>
      <c r="E604">
        <v>790</v>
      </c>
      <c r="F604" s="192">
        <v>12</v>
      </c>
      <c r="G604" s="192">
        <f>F604*E604</f>
        <v>9480</v>
      </c>
      <c r="H604" s="192">
        <v>6</v>
      </c>
      <c r="I604" s="192">
        <f>H604*E604</f>
        <v>4740</v>
      </c>
      <c r="J604" s="193">
        <f>F604-H604</f>
        <v>6</v>
      </c>
      <c r="K604" s="197">
        <f>Table1[[#This Row],[Total Sales]]-Table1[[#This Row],[Total Cost]]</f>
        <v>4740</v>
      </c>
      <c r="L604">
        <v>846</v>
      </c>
      <c r="M604" t="s">
        <v>30</v>
      </c>
      <c r="N604" t="s">
        <v>38</v>
      </c>
    </row>
    <row r="605" spans="2:14" s="191" customFormat="1" hidden="1" x14ac:dyDescent="0.3">
      <c r="B605" s="189">
        <v>42078.747731481482</v>
      </c>
      <c r="C605">
        <v>4</v>
      </c>
      <c r="D605" t="s">
        <v>15</v>
      </c>
      <c r="E605">
        <v>530</v>
      </c>
      <c r="F605" s="192">
        <v>9</v>
      </c>
      <c r="G605" s="192">
        <f>F605*E605</f>
        <v>4770</v>
      </c>
      <c r="H605" s="192"/>
      <c r="I605" s="192">
        <f>H605*E605</f>
        <v>0</v>
      </c>
      <c r="J605" s="193">
        <f>F605-H605</f>
        <v>9</v>
      </c>
      <c r="K605" s="197">
        <f>Table1[[#This Row],[Total Sales]]-Table1[[#This Row],[Total Cost]]</f>
        <v>4770</v>
      </c>
      <c r="L605">
        <v>23</v>
      </c>
      <c r="M605" t="s">
        <v>21</v>
      </c>
      <c r="N605" t="s">
        <v>17</v>
      </c>
    </row>
    <row r="606" spans="2:14" s="191" customFormat="1" hidden="1" x14ac:dyDescent="0.3">
      <c r="B606" s="189">
        <v>42347.455370370371</v>
      </c>
      <c r="C606">
        <v>31</v>
      </c>
      <c r="D606" t="s">
        <v>35</v>
      </c>
      <c r="E606">
        <v>960</v>
      </c>
      <c r="F606" s="192">
        <v>17</v>
      </c>
      <c r="G606" s="192">
        <f>F606*E606</f>
        <v>16320</v>
      </c>
      <c r="H606" s="192">
        <v>12</v>
      </c>
      <c r="I606" s="192">
        <f>H606*E606</f>
        <v>11520</v>
      </c>
      <c r="J606" s="193">
        <f>F606-H606</f>
        <v>5</v>
      </c>
      <c r="K606" s="197">
        <f>Table1[[#This Row],[Total Sales]]-Table1[[#This Row],[Total Cost]]</f>
        <v>4800</v>
      </c>
      <c r="L606">
        <v>572</v>
      </c>
      <c r="M606" t="s">
        <v>16</v>
      </c>
      <c r="N606" t="s">
        <v>38</v>
      </c>
    </row>
    <row r="607" spans="2:14" s="191" customFormat="1" hidden="1" x14ac:dyDescent="0.3">
      <c r="B607" s="189">
        <v>42111.92732638889</v>
      </c>
      <c r="C607">
        <v>34</v>
      </c>
      <c r="D607" t="s">
        <v>42</v>
      </c>
      <c r="E607">
        <v>320</v>
      </c>
      <c r="F607" s="192">
        <v>35</v>
      </c>
      <c r="G607" s="192">
        <f>F607*E607</f>
        <v>11200</v>
      </c>
      <c r="H607" s="192">
        <v>20</v>
      </c>
      <c r="I607" s="192">
        <f>H607*E607</f>
        <v>6400</v>
      </c>
      <c r="J607" s="193">
        <f>F607-H607</f>
        <v>15</v>
      </c>
      <c r="K607" s="197">
        <f>Table1[[#This Row],[Total Sales]]-Table1[[#This Row],[Total Cost]]</f>
        <v>4800</v>
      </c>
      <c r="L607">
        <v>95</v>
      </c>
      <c r="M607" t="s">
        <v>23</v>
      </c>
      <c r="N607" t="s">
        <v>17</v>
      </c>
    </row>
    <row r="608" spans="2:14" s="191" customFormat="1" hidden="1" x14ac:dyDescent="0.3">
      <c r="B608" s="189">
        <v>42083.334374999999</v>
      </c>
      <c r="C608">
        <v>34</v>
      </c>
      <c r="D608" t="s">
        <v>42</v>
      </c>
      <c r="E608">
        <v>320</v>
      </c>
      <c r="F608" s="192">
        <v>35</v>
      </c>
      <c r="G608" s="192">
        <f>F608*E608</f>
        <v>11200</v>
      </c>
      <c r="H608" s="192">
        <v>20</v>
      </c>
      <c r="I608" s="192">
        <f>H608*E608</f>
        <v>6400</v>
      </c>
      <c r="J608" s="193">
        <f>F608-H608</f>
        <v>15</v>
      </c>
      <c r="K608" s="197">
        <f>Table1[[#This Row],[Total Sales]]-Table1[[#This Row],[Total Cost]]</f>
        <v>4800</v>
      </c>
      <c r="L608">
        <v>686</v>
      </c>
      <c r="M608" t="s">
        <v>31</v>
      </c>
      <c r="N608" t="s">
        <v>17</v>
      </c>
    </row>
    <row r="609" spans="2:14" s="191" customFormat="1" hidden="1" x14ac:dyDescent="0.3">
      <c r="B609" s="189">
        <v>42231.256319444445</v>
      </c>
      <c r="C609">
        <v>34</v>
      </c>
      <c r="D609" t="s">
        <v>42</v>
      </c>
      <c r="E609">
        <v>320</v>
      </c>
      <c r="F609" s="192">
        <v>35</v>
      </c>
      <c r="G609" s="192">
        <f>F609*E609</f>
        <v>11200</v>
      </c>
      <c r="H609" s="192">
        <v>20</v>
      </c>
      <c r="I609" s="192">
        <f>H609*E609</f>
        <v>6400</v>
      </c>
      <c r="J609" s="193">
        <f>F609-H609</f>
        <v>15</v>
      </c>
      <c r="K609" s="197">
        <f>Table1[[#This Row],[Total Sales]]-Table1[[#This Row],[Total Cost]]</f>
        <v>4800</v>
      </c>
      <c r="L609">
        <v>23</v>
      </c>
      <c r="M609" t="s">
        <v>21</v>
      </c>
      <c r="N609" t="s">
        <v>14</v>
      </c>
    </row>
    <row r="610" spans="2:14" s="191" customFormat="1" hidden="1" x14ac:dyDescent="0.3">
      <c r="B610" s="189">
        <v>42263.520162037035</v>
      </c>
      <c r="C610">
        <v>31</v>
      </c>
      <c r="D610" t="s">
        <v>35</v>
      </c>
      <c r="E610">
        <v>970</v>
      </c>
      <c r="F610" s="192">
        <v>17</v>
      </c>
      <c r="G610" s="192">
        <f>F610*E610</f>
        <v>16490</v>
      </c>
      <c r="H610" s="192">
        <v>12</v>
      </c>
      <c r="I610" s="192">
        <f>H610*E610</f>
        <v>11640</v>
      </c>
      <c r="J610" s="193">
        <f>F610-H610</f>
        <v>5</v>
      </c>
      <c r="K610" s="197">
        <f>Table1[[#This Row],[Total Sales]]-Table1[[#This Row],[Total Cost]]</f>
        <v>4850</v>
      </c>
      <c r="L610">
        <v>233</v>
      </c>
      <c r="M610" t="s">
        <v>13</v>
      </c>
      <c r="N610" t="s">
        <v>14</v>
      </c>
    </row>
    <row r="611" spans="2:14" s="191" customFormat="1" hidden="1" x14ac:dyDescent="0.3">
      <c r="B611" s="189">
        <v>42211.286574074074</v>
      </c>
      <c r="C611">
        <v>30</v>
      </c>
      <c r="D611" t="s">
        <v>26</v>
      </c>
      <c r="E611">
        <v>820</v>
      </c>
      <c r="F611" s="192">
        <v>12</v>
      </c>
      <c r="G611" s="192">
        <f>F611*E611</f>
        <v>9840</v>
      </c>
      <c r="H611" s="192">
        <v>6</v>
      </c>
      <c r="I611" s="192">
        <f>H611*E611</f>
        <v>4920</v>
      </c>
      <c r="J611" s="193">
        <f>F611-H611</f>
        <v>6</v>
      </c>
      <c r="K611" s="197">
        <f>Table1[[#This Row],[Total Sales]]-Table1[[#This Row],[Total Cost]]</f>
        <v>4920</v>
      </c>
      <c r="L611">
        <v>572</v>
      </c>
      <c r="M611" t="s">
        <v>16</v>
      </c>
      <c r="N611" t="s">
        <v>17</v>
      </c>
    </row>
    <row r="612" spans="2:14" s="191" customFormat="1" hidden="1" x14ac:dyDescent="0.3">
      <c r="B612" s="189">
        <v>42048.796018518522</v>
      </c>
      <c r="C612">
        <v>19</v>
      </c>
      <c r="D612" t="s">
        <v>122</v>
      </c>
      <c r="E612">
        <v>410</v>
      </c>
      <c r="F612" s="192">
        <v>37</v>
      </c>
      <c r="G612" s="192">
        <f>F612*E612</f>
        <v>15170</v>
      </c>
      <c r="H612" s="192">
        <v>25</v>
      </c>
      <c r="I612" s="192">
        <f>H612*E612</f>
        <v>10250</v>
      </c>
      <c r="J612" s="193">
        <f>F612-H612</f>
        <v>12</v>
      </c>
      <c r="K612" s="197">
        <f>Table1[[#This Row],[Total Sales]]-Table1[[#This Row],[Total Cost]]</f>
        <v>4920</v>
      </c>
      <c r="L612">
        <v>14</v>
      </c>
      <c r="M612" t="s">
        <v>25</v>
      </c>
      <c r="N612" t="s">
        <v>14</v>
      </c>
    </row>
    <row r="613" spans="2:14" s="191" customFormat="1" hidden="1" x14ac:dyDescent="0.3">
      <c r="B613" s="189">
        <v>42067.406909722224</v>
      </c>
      <c r="C613">
        <v>22</v>
      </c>
      <c r="D613" t="s">
        <v>34</v>
      </c>
      <c r="E613">
        <v>633</v>
      </c>
      <c r="F613" s="192">
        <v>24</v>
      </c>
      <c r="G613" s="192">
        <f>F613*E613</f>
        <v>15192</v>
      </c>
      <c r="H613" s="192">
        <v>16</v>
      </c>
      <c r="I613" s="192">
        <f>H613*E613</f>
        <v>10128</v>
      </c>
      <c r="J613" s="193">
        <f>F613-H613</f>
        <v>8</v>
      </c>
      <c r="K613" s="197">
        <f>Table1[[#This Row],[Total Sales]]-Table1[[#This Row],[Total Cost]]</f>
        <v>5064</v>
      </c>
      <c r="L613">
        <v>7</v>
      </c>
      <c r="M613" t="s">
        <v>24</v>
      </c>
      <c r="N613" t="s">
        <v>14</v>
      </c>
    </row>
    <row r="614" spans="2:14" s="191" customFormat="1" hidden="1" x14ac:dyDescent="0.3">
      <c r="B614" s="189">
        <v>42357.000879629632</v>
      </c>
      <c r="C614">
        <v>30</v>
      </c>
      <c r="D614" t="s">
        <v>26</v>
      </c>
      <c r="E614">
        <v>850</v>
      </c>
      <c r="F614" s="192">
        <v>12</v>
      </c>
      <c r="G614" s="192">
        <f>F614*E614</f>
        <v>10200</v>
      </c>
      <c r="H614" s="192">
        <v>6</v>
      </c>
      <c r="I614" s="192">
        <f>H614*E614</f>
        <v>5100</v>
      </c>
      <c r="J614" s="193">
        <f>F614-H614</f>
        <v>6</v>
      </c>
      <c r="K614" s="197">
        <f>Table1[[#This Row],[Total Sales]]-Table1[[#This Row],[Total Cost]]</f>
        <v>5100</v>
      </c>
      <c r="L614">
        <v>7</v>
      </c>
      <c r="M614" t="s">
        <v>24</v>
      </c>
      <c r="N614" t="s">
        <v>17</v>
      </c>
    </row>
    <row r="615" spans="2:14" s="191" customFormat="1" hidden="1" x14ac:dyDescent="0.3">
      <c r="B615" s="189">
        <v>42120.559513888889</v>
      </c>
      <c r="C615">
        <v>30</v>
      </c>
      <c r="D615" t="s">
        <v>26</v>
      </c>
      <c r="E615">
        <v>850</v>
      </c>
      <c r="F615" s="192">
        <v>12</v>
      </c>
      <c r="G615" s="192">
        <f>F615*E615</f>
        <v>10200</v>
      </c>
      <c r="H615" s="192">
        <v>6</v>
      </c>
      <c r="I615" s="192">
        <f>H615*E615</f>
        <v>5100</v>
      </c>
      <c r="J615" s="193">
        <f>F615-H615</f>
        <v>6</v>
      </c>
      <c r="K615" s="197">
        <f>Table1[[#This Row],[Total Sales]]-Table1[[#This Row],[Total Cost]]</f>
        <v>5100</v>
      </c>
      <c r="L615">
        <v>14</v>
      </c>
      <c r="M615" t="s">
        <v>25</v>
      </c>
      <c r="N615" t="s">
        <v>17</v>
      </c>
    </row>
    <row r="616" spans="2:14" s="191" customFormat="1" hidden="1" x14ac:dyDescent="0.3">
      <c r="B616" s="189">
        <v>42037.283865740741</v>
      </c>
      <c r="C616">
        <v>30</v>
      </c>
      <c r="D616" t="s">
        <v>26</v>
      </c>
      <c r="E616">
        <v>850</v>
      </c>
      <c r="F616" s="192">
        <v>12</v>
      </c>
      <c r="G616" s="192">
        <f>F616*E616</f>
        <v>10200</v>
      </c>
      <c r="H616" s="192">
        <v>6</v>
      </c>
      <c r="I616" s="192">
        <f>H616*E616</f>
        <v>5100</v>
      </c>
      <c r="J616" s="193">
        <f>F616-H616</f>
        <v>6</v>
      </c>
      <c r="K616" s="197">
        <f>Table1[[#This Row],[Total Sales]]-Table1[[#This Row],[Total Cost]]</f>
        <v>5100</v>
      </c>
      <c r="L616">
        <v>572</v>
      </c>
      <c r="M616" t="s">
        <v>16</v>
      </c>
      <c r="N616" t="s">
        <v>17</v>
      </c>
    </row>
    <row r="617" spans="2:14" s="191" customFormat="1" hidden="1" x14ac:dyDescent="0.3">
      <c r="B617" s="189">
        <v>42108.7341087963</v>
      </c>
      <c r="C617">
        <v>19</v>
      </c>
      <c r="D617" t="s">
        <v>122</v>
      </c>
      <c r="E617">
        <v>430</v>
      </c>
      <c r="F617" s="192">
        <v>37</v>
      </c>
      <c r="G617" s="192">
        <f>F617*E617</f>
        <v>15910</v>
      </c>
      <c r="H617" s="192">
        <v>25</v>
      </c>
      <c r="I617" s="192">
        <f>H617*E617</f>
        <v>10750</v>
      </c>
      <c r="J617" s="193">
        <f>F617-H617</f>
        <v>12</v>
      </c>
      <c r="K617" s="197">
        <f>Table1[[#This Row],[Total Sales]]-Table1[[#This Row],[Total Cost]]</f>
        <v>5160</v>
      </c>
      <c r="L617">
        <v>315</v>
      </c>
      <c r="M617" t="s">
        <v>40</v>
      </c>
      <c r="N617" t="s">
        <v>17</v>
      </c>
    </row>
    <row r="618" spans="2:14" s="191" customFormat="1" hidden="1" x14ac:dyDescent="0.3">
      <c r="B618" s="189">
        <v>42167.556967592594</v>
      </c>
      <c r="C618">
        <v>30</v>
      </c>
      <c r="D618" t="s">
        <v>26</v>
      </c>
      <c r="E618">
        <v>870</v>
      </c>
      <c r="F618" s="192">
        <v>12</v>
      </c>
      <c r="G618" s="192">
        <f>F618*E618</f>
        <v>10440</v>
      </c>
      <c r="H618" s="192">
        <v>6</v>
      </c>
      <c r="I618" s="192">
        <f>H618*E618</f>
        <v>5220</v>
      </c>
      <c r="J618" s="193">
        <f>F618-H618</f>
        <v>6</v>
      </c>
      <c r="K618" s="197">
        <f>Table1[[#This Row],[Total Sales]]-Table1[[#This Row],[Total Cost]]</f>
        <v>5220</v>
      </c>
      <c r="L618">
        <v>557</v>
      </c>
      <c r="M618" t="s">
        <v>27</v>
      </c>
      <c r="N618" t="s">
        <v>17</v>
      </c>
    </row>
    <row r="619" spans="2:14" s="191" customFormat="1" hidden="1" x14ac:dyDescent="0.3">
      <c r="B619" s="189">
        <v>42040.572384259256</v>
      </c>
      <c r="C619">
        <v>22</v>
      </c>
      <c r="D619" t="s">
        <v>34</v>
      </c>
      <c r="E619">
        <v>654</v>
      </c>
      <c r="F619" s="192">
        <v>24</v>
      </c>
      <c r="G619" s="192">
        <f>F619*E619</f>
        <v>15696</v>
      </c>
      <c r="H619" s="192">
        <v>16</v>
      </c>
      <c r="I619" s="192">
        <f>H619*E619</f>
        <v>10464</v>
      </c>
      <c r="J619" s="193">
        <f>F619-H619</f>
        <v>8</v>
      </c>
      <c r="K619" s="197">
        <f>Table1[[#This Row],[Total Sales]]-Table1[[#This Row],[Total Cost]]</f>
        <v>5232</v>
      </c>
      <c r="L619">
        <v>846</v>
      </c>
      <c r="M619" t="s">
        <v>30</v>
      </c>
      <c r="N619" t="s">
        <v>38</v>
      </c>
    </row>
    <row r="620" spans="2:14" s="191" customFormat="1" hidden="1" x14ac:dyDescent="0.3">
      <c r="B620" s="189">
        <v>42354.703067129631</v>
      </c>
      <c r="C620">
        <v>22</v>
      </c>
      <c r="D620" t="s">
        <v>34</v>
      </c>
      <c r="E620">
        <v>660</v>
      </c>
      <c r="F620" s="192">
        <v>24</v>
      </c>
      <c r="G620" s="192">
        <f>F620*E620</f>
        <v>15840</v>
      </c>
      <c r="H620" s="192">
        <v>16</v>
      </c>
      <c r="I620" s="192">
        <f>H620*E620</f>
        <v>10560</v>
      </c>
      <c r="J620" s="193">
        <f>F620-H620</f>
        <v>8</v>
      </c>
      <c r="K620" s="197">
        <f>Table1[[#This Row],[Total Sales]]-Table1[[#This Row],[Total Cost]]</f>
        <v>5280</v>
      </c>
      <c r="L620">
        <v>95</v>
      </c>
      <c r="M620" t="s">
        <v>23</v>
      </c>
      <c r="N620" t="s">
        <v>17</v>
      </c>
    </row>
    <row r="621" spans="2:14" s="191" customFormat="1" hidden="1" x14ac:dyDescent="0.3">
      <c r="B621" s="189">
        <v>42069.070405092592</v>
      </c>
      <c r="C621">
        <v>31</v>
      </c>
      <c r="D621" t="s">
        <v>26</v>
      </c>
      <c r="E621">
        <v>890</v>
      </c>
      <c r="F621" s="192">
        <v>12</v>
      </c>
      <c r="G621" s="192">
        <f>F621*E621</f>
        <v>10680</v>
      </c>
      <c r="H621" s="192">
        <v>6</v>
      </c>
      <c r="I621" s="192">
        <f>H621*E621</f>
        <v>5340</v>
      </c>
      <c r="J621" s="193">
        <f>F621-H621</f>
        <v>6</v>
      </c>
      <c r="K621" s="197">
        <f>Table1[[#This Row],[Total Sales]]-Table1[[#This Row],[Total Cost]]</f>
        <v>5340</v>
      </c>
      <c r="L621">
        <v>846</v>
      </c>
      <c r="M621" t="s">
        <v>30</v>
      </c>
      <c r="N621" t="s">
        <v>17</v>
      </c>
    </row>
    <row r="622" spans="2:14" s="191" customFormat="1" hidden="1" x14ac:dyDescent="0.3">
      <c r="B622" s="189">
        <v>42092.394791666666</v>
      </c>
      <c r="C622">
        <v>85</v>
      </c>
      <c r="D622" t="s">
        <v>41</v>
      </c>
      <c r="E622">
        <v>300</v>
      </c>
      <c r="F622" s="192">
        <v>53</v>
      </c>
      <c r="G622" s="192">
        <f>F622*E622</f>
        <v>15900</v>
      </c>
      <c r="H622" s="192">
        <v>35</v>
      </c>
      <c r="I622" s="192">
        <f>H622*E622</f>
        <v>10500</v>
      </c>
      <c r="J622" s="193">
        <f>F622-H622</f>
        <v>18</v>
      </c>
      <c r="K622" s="197">
        <f>Table1[[#This Row],[Total Sales]]-Table1[[#This Row],[Total Cost]]</f>
        <v>5400</v>
      </c>
      <c r="L622">
        <v>14</v>
      </c>
      <c r="M622" t="s">
        <v>25</v>
      </c>
      <c r="N622" t="s">
        <v>14</v>
      </c>
    </row>
    <row r="623" spans="2:14" s="191" customFormat="1" hidden="1" x14ac:dyDescent="0.3">
      <c r="B623" s="189">
        <v>42073.642685185187</v>
      </c>
      <c r="C623">
        <v>30</v>
      </c>
      <c r="D623" t="s">
        <v>26</v>
      </c>
      <c r="E623">
        <v>900</v>
      </c>
      <c r="F623" s="192">
        <v>12</v>
      </c>
      <c r="G623" s="192">
        <f>F623*E623</f>
        <v>10800</v>
      </c>
      <c r="H623" s="192">
        <v>6</v>
      </c>
      <c r="I623" s="192">
        <f>H623*E623</f>
        <v>5400</v>
      </c>
      <c r="J623" s="193">
        <f>F623-H623</f>
        <v>6</v>
      </c>
      <c r="K623" s="197">
        <f>Table1[[#This Row],[Total Sales]]-Table1[[#This Row],[Total Cost]]</f>
        <v>5400</v>
      </c>
      <c r="L623">
        <v>14</v>
      </c>
      <c r="M623" t="s">
        <v>25</v>
      </c>
      <c r="N623" t="s">
        <v>17</v>
      </c>
    </row>
    <row r="624" spans="2:14" s="191" customFormat="1" hidden="1" x14ac:dyDescent="0.3">
      <c r="B624" s="189">
        <v>42271.682511574072</v>
      </c>
      <c r="C624">
        <v>30</v>
      </c>
      <c r="D624" t="s">
        <v>26</v>
      </c>
      <c r="E624">
        <v>910</v>
      </c>
      <c r="F624" s="192">
        <v>12</v>
      </c>
      <c r="G624" s="192">
        <f>F624*E624</f>
        <v>10920</v>
      </c>
      <c r="H624" s="192">
        <v>6</v>
      </c>
      <c r="I624" s="192">
        <f>H624*E624</f>
        <v>5460</v>
      </c>
      <c r="J624" s="193">
        <f>F624-H624</f>
        <v>6</v>
      </c>
      <c r="K624" s="197">
        <f>Table1[[#This Row],[Total Sales]]-Table1[[#This Row],[Total Cost]]</f>
        <v>5460</v>
      </c>
      <c r="L624">
        <v>23</v>
      </c>
      <c r="M624" t="s">
        <v>21</v>
      </c>
      <c r="N624" t="s">
        <v>17</v>
      </c>
    </row>
    <row r="625" spans="2:14" s="191" customFormat="1" hidden="1" x14ac:dyDescent="0.3">
      <c r="B625" s="189">
        <v>42048.796018518522</v>
      </c>
      <c r="C625">
        <v>19</v>
      </c>
      <c r="D625" t="s">
        <v>122</v>
      </c>
      <c r="E625">
        <v>456</v>
      </c>
      <c r="F625" s="192">
        <v>37</v>
      </c>
      <c r="G625" s="192">
        <f>F625*E625</f>
        <v>16872</v>
      </c>
      <c r="H625" s="192">
        <v>25</v>
      </c>
      <c r="I625" s="192">
        <f>H625*E625</f>
        <v>11400</v>
      </c>
      <c r="J625" s="193">
        <f>F625-H625</f>
        <v>12</v>
      </c>
      <c r="K625" s="197">
        <f>Table1[[#This Row],[Total Sales]]-Table1[[#This Row],[Total Cost]]</f>
        <v>5472</v>
      </c>
      <c r="L625">
        <v>14</v>
      </c>
      <c r="M625" t="s">
        <v>25</v>
      </c>
      <c r="N625" t="s">
        <v>14</v>
      </c>
    </row>
    <row r="626" spans="2:14" s="191" customFormat="1" hidden="1" x14ac:dyDescent="0.3">
      <c r="B626" s="189">
        <v>42286.653900462959</v>
      </c>
      <c r="C626">
        <v>30</v>
      </c>
      <c r="D626" t="s">
        <v>26</v>
      </c>
      <c r="E626">
        <v>940</v>
      </c>
      <c r="F626" s="192">
        <v>12</v>
      </c>
      <c r="G626" s="192">
        <f>F626*E626</f>
        <v>11280</v>
      </c>
      <c r="H626" s="192">
        <v>6</v>
      </c>
      <c r="I626" s="192">
        <f>H626*E626</f>
        <v>5640</v>
      </c>
      <c r="J626" s="193">
        <f>F626-H626</f>
        <v>6</v>
      </c>
      <c r="K626" s="197">
        <f>Table1[[#This Row],[Total Sales]]-Table1[[#This Row],[Total Cost]]</f>
        <v>5640</v>
      </c>
      <c r="L626">
        <v>572</v>
      </c>
      <c r="M626" t="s">
        <v>16</v>
      </c>
      <c r="N626" t="s">
        <v>38</v>
      </c>
    </row>
    <row r="627" spans="2:14" s="191" customFormat="1" hidden="1" x14ac:dyDescent="0.3">
      <c r="B627" s="189">
        <v>42274.922175925924</v>
      </c>
      <c r="C627">
        <v>30</v>
      </c>
      <c r="D627" t="s">
        <v>26</v>
      </c>
      <c r="E627">
        <v>950</v>
      </c>
      <c r="F627" s="192">
        <v>12</v>
      </c>
      <c r="G627" s="192">
        <f>F627*E627</f>
        <v>11400</v>
      </c>
      <c r="H627" s="192">
        <v>6</v>
      </c>
      <c r="I627" s="192">
        <f>H627*E627</f>
        <v>5700</v>
      </c>
      <c r="J627" s="193">
        <f>F627-H627</f>
        <v>6</v>
      </c>
      <c r="K627" s="197">
        <f>Table1[[#This Row],[Total Sales]]-Table1[[#This Row],[Total Cost]]</f>
        <v>5700</v>
      </c>
      <c r="L627">
        <v>23</v>
      </c>
      <c r="M627" t="s">
        <v>21</v>
      </c>
      <c r="N627" t="s">
        <v>17</v>
      </c>
    </row>
    <row r="628" spans="2:14" s="191" customFormat="1" hidden="1" x14ac:dyDescent="0.3">
      <c r="B628" s="189">
        <v>42225.343657407408</v>
      </c>
      <c r="C628">
        <v>30</v>
      </c>
      <c r="D628" t="s">
        <v>26</v>
      </c>
      <c r="E628">
        <v>950</v>
      </c>
      <c r="F628" s="192">
        <v>12</v>
      </c>
      <c r="G628" s="192">
        <f>F628*E628</f>
        <v>11400</v>
      </c>
      <c r="H628" s="192">
        <v>6</v>
      </c>
      <c r="I628" s="192">
        <f>H628*E628</f>
        <v>5700</v>
      </c>
      <c r="J628" s="193">
        <f>F628-H628</f>
        <v>6</v>
      </c>
      <c r="K628" s="197">
        <f>Table1[[#This Row],[Total Sales]]-Table1[[#This Row],[Total Cost]]</f>
        <v>5700</v>
      </c>
      <c r="L628">
        <v>572</v>
      </c>
      <c r="M628" t="s">
        <v>16</v>
      </c>
      <c r="N628" t="s">
        <v>38</v>
      </c>
    </row>
    <row r="629" spans="2:14" s="191" customFormat="1" hidden="1" x14ac:dyDescent="0.3">
      <c r="B629" s="189">
        <v>42308.14162037037</v>
      </c>
      <c r="C629">
        <v>22</v>
      </c>
      <c r="D629" t="s">
        <v>34</v>
      </c>
      <c r="E629">
        <v>720</v>
      </c>
      <c r="F629" s="192">
        <v>24</v>
      </c>
      <c r="G629" s="192">
        <f>F629*E629</f>
        <v>17280</v>
      </c>
      <c r="H629" s="192">
        <v>16</v>
      </c>
      <c r="I629" s="192">
        <f>H629*E629</f>
        <v>11520</v>
      </c>
      <c r="J629" s="193">
        <f>F629-H629</f>
        <v>8</v>
      </c>
      <c r="K629" s="197">
        <f>Table1[[#This Row],[Total Sales]]-Table1[[#This Row],[Total Cost]]</f>
        <v>5760</v>
      </c>
      <c r="L629">
        <v>7</v>
      </c>
      <c r="M629" t="s">
        <v>24</v>
      </c>
      <c r="N629" t="s">
        <v>14</v>
      </c>
    </row>
    <row r="630" spans="2:14" s="191" customFormat="1" hidden="1" x14ac:dyDescent="0.3">
      <c r="B630" s="189">
        <v>42213.917581018519</v>
      </c>
      <c r="C630">
        <v>30</v>
      </c>
      <c r="D630" t="s">
        <v>26</v>
      </c>
      <c r="E630">
        <v>970</v>
      </c>
      <c r="F630" s="192">
        <v>12</v>
      </c>
      <c r="G630" s="192">
        <f>F630*E630</f>
        <v>11640</v>
      </c>
      <c r="H630" s="192">
        <v>6</v>
      </c>
      <c r="I630" s="192">
        <f>H630*E630</f>
        <v>5820</v>
      </c>
      <c r="J630" s="193">
        <f>F630-H630</f>
        <v>6</v>
      </c>
      <c r="K630" s="197">
        <f>Table1[[#This Row],[Total Sales]]-Table1[[#This Row],[Total Cost]]</f>
        <v>5820</v>
      </c>
      <c r="L630">
        <v>572</v>
      </c>
      <c r="M630" t="s">
        <v>16</v>
      </c>
      <c r="N630" t="s">
        <v>17</v>
      </c>
    </row>
    <row r="631" spans="2:14" s="191" customFormat="1" hidden="1" x14ac:dyDescent="0.3">
      <c r="B631" s="189">
        <v>42299.058958333335</v>
      </c>
      <c r="C631">
        <v>19</v>
      </c>
      <c r="D631" t="s">
        <v>122</v>
      </c>
      <c r="E631">
        <v>490</v>
      </c>
      <c r="F631" s="192">
        <v>37</v>
      </c>
      <c r="G631" s="192">
        <f>F631*E631</f>
        <v>18130</v>
      </c>
      <c r="H631" s="192">
        <v>25</v>
      </c>
      <c r="I631" s="192">
        <f>H631*E631</f>
        <v>12250</v>
      </c>
      <c r="J631" s="193">
        <f>F631-H631</f>
        <v>12</v>
      </c>
      <c r="K631" s="197">
        <f>Table1[[#This Row],[Total Sales]]-Table1[[#This Row],[Total Cost]]</f>
        <v>5880</v>
      </c>
      <c r="L631">
        <v>14</v>
      </c>
      <c r="M631" t="s">
        <v>25</v>
      </c>
      <c r="N631" t="s">
        <v>17</v>
      </c>
    </row>
    <row r="632" spans="2:14" s="191" customFormat="1" hidden="1" x14ac:dyDescent="0.3">
      <c r="B632" s="189">
        <v>42170.439745370371</v>
      </c>
      <c r="C632">
        <v>22</v>
      </c>
      <c r="D632" t="s">
        <v>34</v>
      </c>
      <c r="E632">
        <v>740</v>
      </c>
      <c r="F632" s="192">
        <v>24</v>
      </c>
      <c r="G632" s="192">
        <f>F632*E632</f>
        <v>17760</v>
      </c>
      <c r="H632" s="192">
        <v>16</v>
      </c>
      <c r="I632" s="192">
        <f>H632*E632</f>
        <v>11840</v>
      </c>
      <c r="J632" s="193">
        <f>F632-H632</f>
        <v>8</v>
      </c>
      <c r="K632" s="197">
        <f>Table1[[#This Row],[Total Sales]]-Table1[[#This Row],[Total Cost]]</f>
        <v>5920</v>
      </c>
      <c r="L632">
        <v>95</v>
      </c>
      <c r="M632" t="s">
        <v>23</v>
      </c>
      <c r="N632" t="s">
        <v>38</v>
      </c>
    </row>
    <row r="633" spans="2:14" s="191" customFormat="1" hidden="1" x14ac:dyDescent="0.3">
      <c r="B633" s="189">
        <v>42019.647997685184</v>
      </c>
      <c r="C633">
        <v>85</v>
      </c>
      <c r="D633" t="s">
        <v>41</v>
      </c>
      <c r="E633">
        <v>330</v>
      </c>
      <c r="F633" s="192">
        <v>53</v>
      </c>
      <c r="G633" s="192">
        <f>F633*E633</f>
        <v>17490</v>
      </c>
      <c r="H633" s="192">
        <v>35</v>
      </c>
      <c r="I633" s="192">
        <f>H633*E633</f>
        <v>11550</v>
      </c>
      <c r="J633" s="193">
        <f>F633-H633</f>
        <v>18</v>
      </c>
      <c r="K633" s="197">
        <f>Table1[[#This Row],[Total Sales]]-Table1[[#This Row],[Total Cost]]</f>
        <v>5940</v>
      </c>
      <c r="L633">
        <v>14</v>
      </c>
      <c r="M633" t="s">
        <v>25</v>
      </c>
      <c r="N633" t="s">
        <v>14</v>
      </c>
    </row>
    <row r="634" spans="2:14" s="191" customFormat="1" hidden="1" x14ac:dyDescent="0.3">
      <c r="B634" s="189">
        <v>42148.012685185182</v>
      </c>
      <c r="C634">
        <v>30</v>
      </c>
      <c r="D634" t="s">
        <v>26</v>
      </c>
      <c r="E634">
        <v>990</v>
      </c>
      <c r="F634" s="192">
        <v>12</v>
      </c>
      <c r="G634" s="192">
        <f>F634*E634</f>
        <v>11880</v>
      </c>
      <c r="H634" s="192">
        <v>6</v>
      </c>
      <c r="I634" s="192">
        <f>H634*E634</f>
        <v>5940</v>
      </c>
      <c r="J634" s="193">
        <f>F634-H634</f>
        <v>6</v>
      </c>
      <c r="K634" s="197">
        <f>Table1[[#This Row],[Total Sales]]-Table1[[#This Row],[Total Cost]]</f>
        <v>5940</v>
      </c>
      <c r="L634">
        <v>557</v>
      </c>
      <c r="M634" t="s">
        <v>27</v>
      </c>
      <c r="N634" t="s">
        <v>17</v>
      </c>
    </row>
    <row r="635" spans="2:14" s="191" customFormat="1" hidden="1" x14ac:dyDescent="0.3">
      <c r="B635" s="189">
        <v>42305.334224537037</v>
      </c>
      <c r="C635">
        <v>34</v>
      </c>
      <c r="D635" t="s">
        <v>42</v>
      </c>
      <c r="E635">
        <v>400</v>
      </c>
      <c r="F635" s="192">
        <v>35</v>
      </c>
      <c r="G635" s="192">
        <f>F635*E635</f>
        <v>14000</v>
      </c>
      <c r="H635" s="192">
        <v>20</v>
      </c>
      <c r="I635" s="192">
        <f>H635*E635</f>
        <v>8000</v>
      </c>
      <c r="J635" s="193">
        <f>F635-H635</f>
        <v>15</v>
      </c>
      <c r="K635" s="197">
        <f>Table1[[#This Row],[Total Sales]]-Table1[[#This Row],[Total Cost]]</f>
        <v>6000</v>
      </c>
      <c r="L635">
        <v>95</v>
      </c>
      <c r="M635" t="s">
        <v>23</v>
      </c>
      <c r="N635" t="s">
        <v>17</v>
      </c>
    </row>
    <row r="636" spans="2:14" s="191" customFormat="1" hidden="1" x14ac:dyDescent="0.3">
      <c r="B636" s="189">
        <v>42085.028495370374</v>
      </c>
      <c r="C636">
        <v>34</v>
      </c>
      <c r="D636" t="s">
        <v>42</v>
      </c>
      <c r="E636">
        <v>400</v>
      </c>
      <c r="F636" s="192">
        <v>35</v>
      </c>
      <c r="G636" s="192">
        <f>F636*E636</f>
        <v>14000</v>
      </c>
      <c r="H636" s="192">
        <v>20</v>
      </c>
      <c r="I636" s="192">
        <f>H636*E636</f>
        <v>8000</v>
      </c>
      <c r="J636" s="193">
        <f>F636-H636</f>
        <v>15</v>
      </c>
      <c r="K636" s="197">
        <f>Table1[[#This Row],[Total Sales]]-Table1[[#This Row],[Total Cost]]</f>
        <v>6000</v>
      </c>
      <c r="L636">
        <v>95</v>
      </c>
      <c r="M636" t="s">
        <v>23</v>
      </c>
      <c r="N636" t="s">
        <v>14</v>
      </c>
    </row>
    <row r="637" spans="2:14" s="191" customFormat="1" hidden="1" x14ac:dyDescent="0.3">
      <c r="B637" s="189">
        <v>42078.35738425926</v>
      </c>
      <c r="C637">
        <v>34</v>
      </c>
      <c r="D637" t="s">
        <v>42</v>
      </c>
      <c r="E637">
        <v>400</v>
      </c>
      <c r="F637" s="192">
        <v>35</v>
      </c>
      <c r="G637" s="192">
        <f>F637*E637</f>
        <v>14000</v>
      </c>
      <c r="H637" s="192">
        <v>20</v>
      </c>
      <c r="I637" s="192">
        <f>H637*E637</f>
        <v>8000</v>
      </c>
      <c r="J637" s="193">
        <f>F637-H637</f>
        <v>15</v>
      </c>
      <c r="K637" s="197">
        <f>Table1[[#This Row],[Total Sales]]-Table1[[#This Row],[Total Cost]]</f>
        <v>6000</v>
      </c>
      <c r="L637">
        <v>14</v>
      </c>
      <c r="M637" t="s">
        <v>25</v>
      </c>
      <c r="N637" t="s">
        <v>14</v>
      </c>
    </row>
    <row r="638" spans="2:14" s="191" customFormat="1" hidden="1" x14ac:dyDescent="0.3">
      <c r="B638" s="189">
        <v>42170.747731481482</v>
      </c>
      <c r="C638">
        <v>34</v>
      </c>
      <c r="D638" t="s">
        <v>42</v>
      </c>
      <c r="E638">
        <v>400</v>
      </c>
      <c r="F638" s="192">
        <v>35</v>
      </c>
      <c r="G638" s="192">
        <f>F638*E638</f>
        <v>14000</v>
      </c>
      <c r="H638" s="192">
        <v>20</v>
      </c>
      <c r="I638" s="192">
        <f>H638*E638</f>
        <v>8000</v>
      </c>
      <c r="J638" s="193">
        <f>F638-H638</f>
        <v>15</v>
      </c>
      <c r="K638" s="197">
        <f>Table1[[#This Row],[Total Sales]]-Table1[[#This Row],[Total Cost]]</f>
        <v>6000</v>
      </c>
      <c r="L638">
        <v>450</v>
      </c>
      <c r="M638" t="s">
        <v>18</v>
      </c>
      <c r="N638" t="s">
        <v>19</v>
      </c>
    </row>
    <row r="639" spans="2:14" s="191" customFormat="1" hidden="1" x14ac:dyDescent="0.3">
      <c r="B639" s="189">
        <v>42137.735925925925</v>
      </c>
      <c r="C639">
        <v>34</v>
      </c>
      <c r="D639" t="s">
        <v>42</v>
      </c>
      <c r="E639">
        <v>400</v>
      </c>
      <c r="F639" s="192">
        <v>35</v>
      </c>
      <c r="G639" s="192">
        <f>F639*E639</f>
        <v>14000</v>
      </c>
      <c r="H639" s="192">
        <v>20</v>
      </c>
      <c r="I639" s="192">
        <f>H639*E639</f>
        <v>8000</v>
      </c>
      <c r="J639" s="193">
        <f>F639-H639</f>
        <v>15</v>
      </c>
      <c r="K639" s="197">
        <f>Table1[[#This Row],[Total Sales]]-Table1[[#This Row],[Total Cost]]</f>
        <v>6000</v>
      </c>
      <c r="L639">
        <v>450</v>
      </c>
      <c r="M639" t="s">
        <v>18</v>
      </c>
      <c r="N639" t="s">
        <v>19</v>
      </c>
    </row>
    <row r="640" spans="2:14" s="191" customFormat="1" hidden="1" x14ac:dyDescent="0.3">
      <c r="B640" s="189">
        <v>42308.14162037037</v>
      </c>
      <c r="C640">
        <v>98</v>
      </c>
      <c r="D640" t="s">
        <v>32</v>
      </c>
      <c r="E640">
        <v>600</v>
      </c>
      <c r="F640" s="192">
        <v>18</v>
      </c>
      <c r="G640" s="192">
        <f>F640*E640</f>
        <v>10800</v>
      </c>
      <c r="H640" s="192">
        <v>8</v>
      </c>
      <c r="I640" s="192">
        <f>H640*E640</f>
        <v>4800</v>
      </c>
      <c r="J640" s="193">
        <f>F640-H640</f>
        <v>10</v>
      </c>
      <c r="K640" s="197">
        <f>Table1[[#This Row],[Total Sales]]-Table1[[#This Row],[Total Cost]]</f>
        <v>6000</v>
      </c>
      <c r="L640">
        <v>572</v>
      </c>
      <c r="M640" t="s">
        <v>16</v>
      </c>
      <c r="N640" t="s">
        <v>17</v>
      </c>
    </row>
    <row r="641" spans="2:14" s="191" customFormat="1" hidden="1" x14ac:dyDescent="0.3">
      <c r="B641" s="189">
        <v>42367.187152777777</v>
      </c>
      <c r="C641">
        <v>98</v>
      </c>
      <c r="D641" t="s">
        <v>32</v>
      </c>
      <c r="E641">
        <v>600</v>
      </c>
      <c r="F641" s="192">
        <v>18</v>
      </c>
      <c r="G641" s="192">
        <f>F641*E641</f>
        <v>10800</v>
      </c>
      <c r="H641" s="192">
        <v>8</v>
      </c>
      <c r="I641" s="192">
        <f>H641*E641</f>
        <v>4800</v>
      </c>
      <c r="J641" s="193">
        <f>F641-H641</f>
        <v>10</v>
      </c>
      <c r="K641" s="197">
        <f>Table1[[#This Row],[Total Sales]]-Table1[[#This Row],[Total Cost]]</f>
        <v>6000</v>
      </c>
      <c r="L641">
        <v>233</v>
      </c>
      <c r="M641" t="s">
        <v>13</v>
      </c>
      <c r="N641" t="s">
        <v>17</v>
      </c>
    </row>
    <row r="642" spans="2:14" s="191" customFormat="1" hidden="1" x14ac:dyDescent="0.3">
      <c r="B642" s="189">
        <v>42342.222662037035</v>
      </c>
      <c r="C642">
        <v>98</v>
      </c>
      <c r="D642" t="s">
        <v>32</v>
      </c>
      <c r="E642">
        <v>600</v>
      </c>
      <c r="F642" s="192">
        <v>18</v>
      </c>
      <c r="G642" s="192">
        <f>F642*E642</f>
        <v>10800</v>
      </c>
      <c r="H642" s="192">
        <v>8</v>
      </c>
      <c r="I642" s="192">
        <f>H642*E642</f>
        <v>4800</v>
      </c>
      <c r="J642" s="193">
        <f>F642-H642</f>
        <v>10</v>
      </c>
      <c r="K642" s="197">
        <f>Table1[[#This Row],[Total Sales]]-Table1[[#This Row],[Total Cost]]</f>
        <v>6000</v>
      </c>
      <c r="L642">
        <v>95</v>
      </c>
      <c r="M642" t="s">
        <v>23</v>
      </c>
      <c r="N642" t="s">
        <v>17</v>
      </c>
    </row>
    <row r="643" spans="2:14" s="191" customFormat="1" hidden="1" x14ac:dyDescent="0.3">
      <c r="B643" s="189">
        <v>42308.14162037037</v>
      </c>
      <c r="C643">
        <v>98</v>
      </c>
      <c r="D643" t="s">
        <v>32</v>
      </c>
      <c r="E643">
        <v>600</v>
      </c>
      <c r="F643" s="192">
        <v>18</v>
      </c>
      <c r="G643" s="192">
        <f>F643*E643</f>
        <v>10800</v>
      </c>
      <c r="H643" s="192">
        <v>8</v>
      </c>
      <c r="I643" s="192">
        <f>H643*E643</f>
        <v>4800</v>
      </c>
      <c r="J643" s="193">
        <f>F643-H643</f>
        <v>10</v>
      </c>
      <c r="K643" s="197">
        <f>Table1[[#This Row],[Total Sales]]-Table1[[#This Row],[Total Cost]]</f>
        <v>6000</v>
      </c>
      <c r="L643">
        <v>14</v>
      </c>
      <c r="M643" t="s">
        <v>25</v>
      </c>
      <c r="N643" t="s">
        <v>17</v>
      </c>
    </row>
    <row r="644" spans="2:14" s="191" customFormat="1" hidden="1" x14ac:dyDescent="0.3">
      <c r="B644" s="189">
        <v>42308.14162037037</v>
      </c>
      <c r="C644">
        <v>98</v>
      </c>
      <c r="D644" t="s">
        <v>32</v>
      </c>
      <c r="E644">
        <v>600</v>
      </c>
      <c r="F644" s="192">
        <v>18</v>
      </c>
      <c r="G644" s="192">
        <f>F644*E644</f>
        <v>10800</v>
      </c>
      <c r="H644" s="192">
        <v>8</v>
      </c>
      <c r="I644" s="192">
        <f>H644*E644</f>
        <v>4800</v>
      </c>
      <c r="J644" s="193">
        <f>F644-H644</f>
        <v>10</v>
      </c>
      <c r="K644" s="197">
        <f>Table1[[#This Row],[Total Sales]]-Table1[[#This Row],[Total Cost]]</f>
        <v>6000</v>
      </c>
      <c r="L644">
        <v>14</v>
      </c>
      <c r="M644" t="s">
        <v>25</v>
      </c>
      <c r="N644" t="s">
        <v>17</v>
      </c>
    </row>
    <row r="645" spans="2:14" s="191" customFormat="1" hidden="1" x14ac:dyDescent="0.3">
      <c r="B645" s="189">
        <v>42279.047939814816</v>
      </c>
      <c r="C645">
        <v>98</v>
      </c>
      <c r="D645" t="s">
        <v>32</v>
      </c>
      <c r="E645">
        <v>600</v>
      </c>
      <c r="F645" s="192">
        <v>18</v>
      </c>
      <c r="G645" s="192">
        <f>F645*E645</f>
        <v>10800</v>
      </c>
      <c r="H645" s="192">
        <v>8</v>
      </c>
      <c r="I645" s="192">
        <f>H645*E645</f>
        <v>4800</v>
      </c>
      <c r="J645" s="193">
        <f>F645-H645</f>
        <v>10</v>
      </c>
      <c r="K645" s="197">
        <f>Table1[[#This Row],[Total Sales]]-Table1[[#This Row],[Total Cost]]</f>
        <v>6000</v>
      </c>
      <c r="L645">
        <v>7</v>
      </c>
      <c r="M645" t="s">
        <v>24</v>
      </c>
      <c r="N645" t="s">
        <v>17</v>
      </c>
    </row>
    <row r="646" spans="2:14" s="191" customFormat="1" hidden="1" x14ac:dyDescent="0.3">
      <c r="B646" s="189">
        <v>42265.080231481479</v>
      </c>
      <c r="C646">
        <v>98</v>
      </c>
      <c r="D646" t="s">
        <v>32</v>
      </c>
      <c r="E646">
        <v>600</v>
      </c>
      <c r="F646" s="192">
        <v>18</v>
      </c>
      <c r="G646" s="192">
        <f>F646*E646</f>
        <v>10800</v>
      </c>
      <c r="H646" s="192">
        <v>8</v>
      </c>
      <c r="I646" s="192">
        <f>H646*E646</f>
        <v>4800</v>
      </c>
      <c r="J646" s="193">
        <f>F646-H646</f>
        <v>10</v>
      </c>
      <c r="K646" s="197">
        <f>Table1[[#This Row],[Total Sales]]-Table1[[#This Row],[Total Cost]]</f>
        <v>6000</v>
      </c>
      <c r="L646">
        <v>846</v>
      </c>
      <c r="M646" t="s">
        <v>30</v>
      </c>
      <c r="N646" t="s">
        <v>17</v>
      </c>
    </row>
    <row r="647" spans="2:14" s="191" customFormat="1" hidden="1" x14ac:dyDescent="0.3">
      <c r="B647" s="189">
        <v>42236.861909722225</v>
      </c>
      <c r="C647">
        <v>98</v>
      </c>
      <c r="D647" t="s">
        <v>32</v>
      </c>
      <c r="E647">
        <v>600</v>
      </c>
      <c r="F647" s="192">
        <v>18</v>
      </c>
      <c r="G647" s="192">
        <f>F647*E647</f>
        <v>10800</v>
      </c>
      <c r="H647" s="192">
        <v>8</v>
      </c>
      <c r="I647" s="192">
        <f>H647*E647</f>
        <v>4800</v>
      </c>
      <c r="J647" s="193">
        <f>F647-H647</f>
        <v>10</v>
      </c>
      <c r="K647" s="197">
        <f>Table1[[#This Row],[Total Sales]]-Table1[[#This Row],[Total Cost]]</f>
        <v>6000</v>
      </c>
      <c r="L647">
        <v>23</v>
      </c>
      <c r="M647" t="s">
        <v>21</v>
      </c>
      <c r="N647" t="s">
        <v>17</v>
      </c>
    </row>
    <row r="648" spans="2:14" s="191" customFormat="1" hidden="1" x14ac:dyDescent="0.3">
      <c r="B648" s="189">
        <v>42203.249560185184</v>
      </c>
      <c r="C648">
        <v>98</v>
      </c>
      <c r="D648" t="s">
        <v>32</v>
      </c>
      <c r="E648">
        <v>600</v>
      </c>
      <c r="F648" s="192">
        <v>18</v>
      </c>
      <c r="G648" s="192">
        <f>F648*E648</f>
        <v>10800</v>
      </c>
      <c r="H648" s="192">
        <v>8</v>
      </c>
      <c r="I648" s="192">
        <f>H648*E648</f>
        <v>4800</v>
      </c>
      <c r="J648" s="193">
        <f>F648-H648</f>
        <v>10</v>
      </c>
      <c r="K648" s="197">
        <f>Table1[[#This Row],[Total Sales]]-Table1[[#This Row],[Total Cost]]</f>
        <v>6000</v>
      </c>
      <c r="L648">
        <v>846</v>
      </c>
      <c r="M648" t="s">
        <v>30</v>
      </c>
      <c r="N648" t="s">
        <v>17</v>
      </c>
    </row>
    <row r="649" spans="2:14" s="191" customFormat="1" hidden="1" x14ac:dyDescent="0.3">
      <c r="B649" s="189">
        <v>42192.254317129627</v>
      </c>
      <c r="C649">
        <v>98</v>
      </c>
      <c r="D649" t="s">
        <v>32</v>
      </c>
      <c r="E649">
        <v>600</v>
      </c>
      <c r="F649" s="192">
        <v>18</v>
      </c>
      <c r="G649" s="192">
        <f>F649*E649</f>
        <v>10800</v>
      </c>
      <c r="H649" s="192">
        <v>8</v>
      </c>
      <c r="I649" s="192">
        <f>H649*E649</f>
        <v>4800</v>
      </c>
      <c r="J649" s="193">
        <f>F649-H649</f>
        <v>10</v>
      </c>
      <c r="K649" s="197">
        <f>Table1[[#This Row],[Total Sales]]-Table1[[#This Row],[Total Cost]]</f>
        <v>6000</v>
      </c>
      <c r="L649">
        <v>7</v>
      </c>
      <c r="M649" t="s">
        <v>24</v>
      </c>
      <c r="N649" t="s">
        <v>17</v>
      </c>
    </row>
    <row r="650" spans="2:14" s="191" customFormat="1" hidden="1" x14ac:dyDescent="0.3">
      <c r="B650" s="189">
        <v>42183.206354166665</v>
      </c>
      <c r="C650">
        <v>98</v>
      </c>
      <c r="D650" t="s">
        <v>32</v>
      </c>
      <c r="E650">
        <v>600</v>
      </c>
      <c r="F650" s="192">
        <v>18</v>
      </c>
      <c r="G650" s="192">
        <f>F650*E650</f>
        <v>10800</v>
      </c>
      <c r="H650" s="192">
        <v>8</v>
      </c>
      <c r="I650" s="192">
        <f>H650*E650</f>
        <v>4800</v>
      </c>
      <c r="J650" s="193">
        <f>F650-H650</f>
        <v>10</v>
      </c>
      <c r="K650" s="197">
        <f>Table1[[#This Row],[Total Sales]]-Table1[[#This Row],[Total Cost]]</f>
        <v>6000</v>
      </c>
      <c r="L650">
        <v>23</v>
      </c>
      <c r="M650" t="s">
        <v>21</v>
      </c>
      <c r="N650" t="s">
        <v>17</v>
      </c>
    </row>
    <row r="651" spans="2:14" s="191" customFormat="1" hidden="1" x14ac:dyDescent="0.3">
      <c r="B651" s="189">
        <v>42171.22488425926</v>
      </c>
      <c r="C651">
        <v>98</v>
      </c>
      <c r="D651" t="s">
        <v>32</v>
      </c>
      <c r="E651">
        <v>600</v>
      </c>
      <c r="F651" s="192">
        <v>18</v>
      </c>
      <c r="G651" s="192">
        <f>F651*E651</f>
        <v>10800</v>
      </c>
      <c r="H651" s="192">
        <v>8</v>
      </c>
      <c r="I651" s="192">
        <f>H651*E651</f>
        <v>4800</v>
      </c>
      <c r="J651" s="193">
        <f>F651-H651</f>
        <v>10</v>
      </c>
      <c r="K651" s="197">
        <f>Table1[[#This Row],[Total Sales]]-Table1[[#This Row],[Total Cost]]</f>
        <v>6000</v>
      </c>
      <c r="L651">
        <v>95</v>
      </c>
      <c r="M651" t="s">
        <v>23</v>
      </c>
      <c r="N651" t="s">
        <v>17</v>
      </c>
    </row>
    <row r="652" spans="2:14" s="191" customFormat="1" hidden="1" x14ac:dyDescent="0.3">
      <c r="B652" s="189">
        <v>42148.295069444444</v>
      </c>
      <c r="C652">
        <v>98</v>
      </c>
      <c r="D652" t="s">
        <v>32</v>
      </c>
      <c r="E652">
        <v>600</v>
      </c>
      <c r="F652" s="192">
        <v>18</v>
      </c>
      <c r="G652" s="192">
        <f>F652*E652</f>
        <v>10800</v>
      </c>
      <c r="H652" s="192">
        <v>8</v>
      </c>
      <c r="I652" s="192">
        <f>H652*E652</f>
        <v>4800</v>
      </c>
      <c r="J652" s="193">
        <f>F652-H652</f>
        <v>10</v>
      </c>
      <c r="K652" s="197">
        <f>Table1[[#This Row],[Total Sales]]-Table1[[#This Row],[Total Cost]]</f>
        <v>6000</v>
      </c>
      <c r="L652">
        <v>686</v>
      </c>
      <c r="M652" t="s">
        <v>31</v>
      </c>
      <c r="N652" t="s">
        <v>17</v>
      </c>
    </row>
    <row r="653" spans="2:14" s="191" customFormat="1" hidden="1" x14ac:dyDescent="0.3">
      <c r="B653" s="189">
        <v>42147.898460648146</v>
      </c>
      <c r="C653">
        <v>98</v>
      </c>
      <c r="D653" t="s">
        <v>32</v>
      </c>
      <c r="E653">
        <v>600</v>
      </c>
      <c r="F653" s="192">
        <v>18</v>
      </c>
      <c r="G653" s="192">
        <f>F653*E653</f>
        <v>10800</v>
      </c>
      <c r="H653" s="192">
        <v>8</v>
      </c>
      <c r="I653" s="192">
        <f>H653*E653</f>
        <v>4800</v>
      </c>
      <c r="J653" s="193">
        <f>F653-H653</f>
        <v>10</v>
      </c>
      <c r="K653" s="197">
        <f>Table1[[#This Row],[Total Sales]]-Table1[[#This Row],[Total Cost]]</f>
        <v>6000</v>
      </c>
      <c r="L653">
        <v>14</v>
      </c>
      <c r="M653" t="s">
        <v>25</v>
      </c>
      <c r="N653" t="s">
        <v>17</v>
      </c>
    </row>
    <row r="654" spans="2:14" s="191" customFormat="1" hidden="1" x14ac:dyDescent="0.3">
      <c r="B654" s="189">
        <v>42139.161215277774</v>
      </c>
      <c r="C654">
        <v>98</v>
      </c>
      <c r="D654" t="s">
        <v>32</v>
      </c>
      <c r="E654">
        <v>600</v>
      </c>
      <c r="F654" s="192">
        <v>18</v>
      </c>
      <c r="G654" s="192">
        <f>F654*E654</f>
        <v>10800</v>
      </c>
      <c r="H654" s="192">
        <v>8</v>
      </c>
      <c r="I654" s="192">
        <f>H654*E654</f>
        <v>4800</v>
      </c>
      <c r="J654" s="193">
        <f>F654-H654</f>
        <v>10</v>
      </c>
      <c r="K654" s="197">
        <f>Table1[[#This Row],[Total Sales]]-Table1[[#This Row],[Total Cost]]</f>
        <v>6000</v>
      </c>
      <c r="L654">
        <v>572</v>
      </c>
      <c r="M654" t="s">
        <v>16</v>
      </c>
      <c r="N654" t="s">
        <v>17</v>
      </c>
    </row>
    <row r="655" spans="2:14" s="191" customFormat="1" hidden="1" x14ac:dyDescent="0.3">
      <c r="B655" s="189">
        <v>42114.065104166664</v>
      </c>
      <c r="C655">
        <v>98</v>
      </c>
      <c r="D655" t="s">
        <v>32</v>
      </c>
      <c r="E655">
        <v>600</v>
      </c>
      <c r="F655" s="192">
        <v>18</v>
      </c>
      <c r="G655" s="192">
        <f>F655*E655</f>
        <v>10800</v>
      </c>
      <c r="H655" s="192">
        <v>8</v>
      </c>
      <c r="I655" s="192">
        <f>H655*E655</f>
        <v>4800</v>
      </c>
      <c r="J655" s="193">
        <f>F655-H655</f>
        <v>10</v>
      </c>
      <c r="K655" s="197">
        <f>Table1[[#This Row],[Total Sales]]-Table1[[#This Row],[Total Cost]]</f>
        <v>6000</v>
      </c>
      <c r="L655">
        <v>557</v>
      </c>
      <c r="M655" t="s">
        <v>27</v>
      </c>
      <c r="N655" t="s">
        <v>17</v>
      </c>
    </row>
    <row r="656" spans="2:14" s="191" customFormat="1" hidden="1" x14ac:dyDescent="0.3">
      <c r="B656" s="189">
        <v>42113.827708333331</v>
      </c>
      <c r="C656">
        <v>98</v>
      </c>
      <c r="D656" t="s">
        <v>32</v>
      </c>
      <c r="E656">
        <v>600</v>
      </c>
      <c r="F656" s="192">
        <v>18</v>
      </c>
      <c r="G656" s="192">
        <f>F656*E656</f>
        <v>10800</v>
      </c>
      <c r="H656" s="192">
        <v>8</v>
      </c>
      <c r="I656" s="192">
        <f>H656*E656</f>
        <v>4800</v>
      </c>
      <c r="J656" s="193">
        <f>F656-H656</f>
        <v>10</v>
      </c>
      <c r="K656" s="197">
        <f>Table1[[#This Row],[Total Sales]]-Table1[[#This Row],[Total Cost]]</f>
        <v>6000</v>
      </c>
      <c r="L656">
        <v>315</v>
      </c>
      <c r="M656" t="s">
        <v>40</v>
      </c>
      <c r="N656" t="s">
        <v>17</v>
      </c>
    </row>
    <row r="657" spans="2:14" s="191" customFormat="1" hidden="1" x14ac:dyDescent="0.3">
      <c r="B657" s="189">
        <v>42054.930011574077</v>
      </c>
      <c r="C657">
        <v>19</v>
      </c>
      <c r="D657" t="s">
        <v>122</v>
      </c>
      <c r="E657">
        <v>500</v>
      </c>
      <c r="F657" s="192">
        <v>37</v>
      </c>
      <c r="G657" s="192">
        <f>F657*E657</f>
        <v>18500</v>
      </c>
      <c r="H657" s="192">
        <v>25</v>
      </c>
      <c r="I657" s="192">
        <f>H657*E657</f>
        <v>12500</v>
      </c>
      <c r="J657" s="193">
        <f>F657-H657</f>
        <v>12</v>
      </c>
      <c r="K657" s="197">
        <f>Table1[[#This Row],[Total Sales]]-Table1[[#This Row],[Total Cost]]</f>
        <v>6000</v>
      </c>
      <c r="L657">
        <v>14</v>
      </c>
      <c r="M657" t="s">
        <v>25</v>
      </c>
      <c r="N657" t="s">
        <v>14</v>
      </c>
    </row>
    <row r="658" spans="2:14" s="191" customFormat="1" hidden="1" x14ac:dyDescent="0.3">
      <c r="B658" s="189">
        <v>42163.30746527778</v>
      </c>
      <c r="C658">
        <v>22</v>
      </c>
      <c r="D658" t="s">
        <v>34</v>
      </c>
      <c r="E658">
        <v>760</v>
      </c>
      <c r="F658" s="192">
        <v>24</v>
      </c>
      <c r="G658" s="192">
        <f>F658*E658</f>
        <v>18240</v>
      </c>
      <c r="H658" s="192">
        <v>16</v>
      </c>
      <c r="I658" s="192">
        <f>H658*E658</f>
        <v>12160</v>
      </c>
      <c r="J658" s="193">
        <f>F658-H658</f>
        <v>8</v>
      </c>
      <c r="K658" s="197">
        <f>Table1[[#This Row],[Total Sales]]-Table1[[#This Row],[Total Cost]]</f>
        <v>6080</v>
      </c>
      <c r="L658">
        <v>14</v>
      </c>
      <c r="M658" t="s">
        <v>25</v>
      </c>
      <c r="N658" t="s">
        <v>14</v>
      </c>
    </row>
    <row r="659" spans="2:14" s="191" customFormat="1" hidden="1" x14ac:dyDescent="0.3">
      <c r="B659" s="189">
        <v>42308.14162037037</v>
      </c>
      <c r="C659">
        <v>19</v>
      </c>
      <c r="D659" t="s">
        <v>122</v>
      </c>
      <c r="E659">
        <v>510</v>
      </c>
      <c r="F659" s="192">
        <v>37</v>
      </c>
      <c r="G659" s="192">
        <f>F659*E659</f>
        <v>18870</v>
      </c>
      <c r="H659" s="192">
        <v>25</v>
      </c>
      <c r="I659" s="192">
        <f>H659*E659</f>
        <v>12750</v>
      </c>
      <c r="J659" s="193">
        <f>F659-H659</f>
        <v>12</v>
      </c>
      <c r="K659" s="197">
        <f>Table1[[#This Row],[Total Sales]]-Table1[[#This Row],[Total Cost]]</f>
        <v>6120</v>
      </c>
      <c r="L659">
        <v>7</v>
      </c>
      <c r="M659" t="s">
        <v>24</v>
      </c>
      <c r="N659" t="s">
        <v>14</v>
      </c>
    </row>
    <row r="660" spans="2:14" s="191" customFormat="1" hidden="1" x14ac:dyDescent="0.3">
      <c r="B660" s="189">
        <v>42032.873645833337</v>
      </c>
      <c r="C660">
        <v>22</v>
      </c>
      <c r="D660" t="s">
        <v>34</v>
      </c>
      <c r="E660">
        <v>777</v>
      </c>
      <c r="F660" s="192">
        <v>24</v>
      </c>
      <c r="G660" s="192">
        <f>F660*E660</f>
        <v>18648</v>
      </c>
      <c r="H660" s="192">
        <v>16</v>
      </c>
      <c r="I660" s="192">
        <f>H660*E660</f>
        <v>12432</v>
      </c>
      <c r="J660" s="193">
        <f>F660-H660</f>
        <v>8</v>
      </c>
      <c r="K660" s="197">
        <f>Table1[[#This Row],[Total Sales]]-Table1[[#This Row],[Total Cost]]</f>
        <v>6216</v>
      </c>
      <c r="L660">
        <v>846</v>
      </c>
      <c r="M660" t="s">
        <v>30</v>
      </c>
      <c r="N660" t="s">
        <v>38</v>
      </c>
    </row>
    <row r="661" spans="2:14" s="191" customFormat="1" hidden="1" x14ac:dyDescent="0.3">
      <c r="B661" s="189">
        <v>42308.14162037037</v>
      </c>
      <c r="C661">
        <v>22</v>
      </c>
      <c r="D661" t="s">
        <v>34</v>
      </c>
      <c r="E661">
        <v>820</v>
      </c>
      <c r="F661" s="192">
        <v>24</v>
      </c>
      <c r="G661" s="192">
        <f>F661*E661</f>
        <v>19680</v>
      </c>
      <c r="H661" s="192">
        <v>16</v>
      </c>
      <c r="I661" s="192">
        <f>H661*E661</f>
        <v>13120</v>
      </c>
      <c r="J661" s="193">
        <f>F661-H661</f>
        <v>8</v>
      </c>
      <c r="K661" s="197">
        <f>Table1[[#This Row],[Total Sales]]-Table1[[#This Row],[Total Cost]]</f>
        <v>6560</v>
      </c>
      <c r="L661">
        <v>14</v>
      </c>
      <c r="M661" t="s">
        <v>25</v>
      </c>
      <c r="N661" t="s">
        <v>14</v>
      </c>
    </row>
    <row r="662" spans="2:14" s="191" customFormat="1" hidden="1" x14ac:dyDescent="0.3">
      <c r="B662" s="189">
        <v>42059.707129629627</v>
      </c>
      <c r="C662">
        <v>19</v>
      </c>
      <c r="D662" t="s">
        <v>122</v>
      </c>
      <c r="E662">
        <v>550</v>
      </c>
      <c r="F662" s="192">
        <v>37</v>
      </c>
      <c r="G662" s="192">
        <f>F662*E662</f>
        <v>20350</v>
      </c>
      <c r="H662" s="192">
        <v>25</v>
      </c>
      <c r="I662" s="192">
        <f>H662*E662</f>
        <v>13750</v>
      </c>
      <c r="J662" s="193">
        <f>F662-H662</f>
        <v>12</v>
      </c>
      <c r="K662" s="197">
        <f>Table1[[#This Row],[Total Sales]]-Table1[[#This Row],[Total Cost]]</f>
        <v>6600</v>
      </c>
      <c r="L662">
        <v>14</v>
      </c>
      <c r="M662" t="s">
        <v>25</v>
      </c>
      <c r="N662" t="s">
        <v>17</v>
      </c>
    </row>
    <row r="663" spans="2:14" s="191" customFormat="1" hidden="1" x14ac:dyDescent="0.3">
      <c r="B663" s="189">
        <v>42260.909131944441</v>
      </c>
      <c r="C663">
        <v>19</v>
      </c>
      <c r="D663" t="s">
        <v>122</v>
      </c>
      <c r="E663">
        <v>560</v>
      </c>
      <c r="F663" s="192">
        <v>37</v>
      </c>
      <c r="G663" s="192">
        <f>F663*E663</f>
        <v>20720</v>
      </c>
      <c r="H663" s="192">
        <v>25</v>
      </c>
      <c r="I663" s="192">
        <f>H663*E663</f>
        <v>14000</v>
      </c>
      <c r="J663" s="193">
        <f>F663-H663</f>
        <v>12</v>
      </c>
      <c r="K663" s="197">
        <f>Table1[[#This Row],[Total Sales]]-Table1[[#This Row],[Total Cost]]</f>
        <v>6720</v>
      </c>
      <c r="L663">
        <v>846</v>
      </c>
      <c r="M663" t="s">
        <v>30</v>
      </c>
      <c r="N663" t="s">
        <v>17</v>
      </c>
    </row>
    <row r="664" spans="2:14" s="191" customFormat="1" hidden="1" x14ac:dyDescent="0.3">
      <c r="B664" s="189">
        <v>42054.392106481479</v>
      </c>
      <c r="C664">
        <v>34</v>
      </c>
      <c r="D664" t="s">
        <v>42</v>
      </c>
      <c r="E664">
        <v>456</v>
      </c>
      <c r="F664" s="192">
        <v>35</v>
      </c>
      <c r="G664" s="192">
        <f>F664*E664</f>
        <v>15960</v>
      </c>
      <c r="H664" s="192">
        <v>20</v>
      </c>
      <c r="I664" s="192">
        <f>H664*E664</f>
        <v>9120</v>
      </c>
      <c r="J664" s="193">
        <f>F664-H664</f>
        <v>15</v>
      </c>
      <c r="K664" s="197">
        <f>Table1[[#This Row],[Total Sales]]-Table1[[#This Row],[Total Cost]]</f>
        <v>6840</v>
      </c>
      <c r="L664">
        <v>14</v>
      </c>
      <c r="M664" t="s">
        <v>25</v>
      </c>
      <c r="N664" t="s">
        <v>17</v>
      </c>
    </row>
    <row r="665" spans="2:14" s="191" customFormat="1" hidden="1" x14ac:dyDescent="0.3">
      <c r="B665" s="189">
        <v>42109.297233796293</v>
      </c>
      <c r="C665">
        <v>19</v>
      </c>
      <c r="D665" t="s">
        <v>122</v>
      </c>
      <c r="E665">
        <v>590</v>
      </c>
      <c r="F665" s="192">
        <v>37</v>
      </c>
      <c r="G665" s="192">
        <f>F665*E665</f>
        <v>21830</v>
      </c>
      <c r="H665" s="192">
        <v>25</v>
      </c>
      <c r="I665" s="192">
        <f>H665*E665</f>
        <v>14750</v>
      </c>
      <c r="J665" s="193">
        <f>F665-H665</f>
        <v>12</v>
      </c>
      <c r="K665" s="197">
        <f>Table1[[#This Row],[Total Sales]]-Table1[[#This Row],[Total Cost]]</f>
        <v>7080</v>
      </c>
      <c r="L665">
        <v>7</v>
      </c>
      <c r="M665" t="s">
        <v>24</v>
      </c>
      <c r="N665" t="s">
        <v>17</v>
      </c>
    </row>
    <row r="666" spans="2:14" s="191" customFormat="1" hidden="1" x14ac:dyDescent="0.3">
      <c r="B666" s="189">
        <v>42236.647939814815</v>
      </c>
      <c r="C666">
        <v>19</v>
      </c>
      <c r="D666" t="s">
        <v>122</v>
      </c>
      <c r="E666">
        <v>600</v>
      </c>
      <c r="F666" s="192">
        <v>37</v>
      </c>
      <c r="G666" s="192">
        <f>F666*E666</f>
        <v>22200</v>
      </c>
      <c r="H666" s="192">
        <v>25</v>
      </c>
      <c r="I666" s="192">
        <f>H666*E666</f>
        <v>15000</v>
      </c>
      <c r="J666" s="193">
        <f>F666-H666</f>
        <v>12</v>
      </c>
      <c r="K666" s="197">
        <f>Table1[[#This Row],[Total Sales]]-Table1[[#This Row],[Total Cost]]</f>
        <v>7200</v>
      </c>
      <c r="L666">
        <v>557</v>
      </c>
      <c r="M666" t="s">
        <v>27</v>
      </c>
      <c r="N666" t="s">
        <v>17</v>
      </c>
    </row>
    <row r="667" spans="2:14" s="191" customFormat="1" hidden="1" x14ac:dyDescent="0.3">
      <c r="B667" s="189">
        <v>42178.807916666665</v>
      </c>
      <c r="C667">
        <v>5</v>
      </c>
      <c r="D667" t="s">
        <v>22</v>
      </c>
      <c r="E667">
        <v>360</v>
      </c>
      <c r="F667" s="192">
        <v>45</v>
      </c>
      <c r="G667" s="192">
        <f>F667*E667</f>
        <v>16200</v>
      </c>
      <c r="H667" s="192">
        <v>25</v>
      </c>
      <c r="I667" s="192">
        <f>H667*E667</f>
        <v>9000</v>
      </c>
      <c r="J667" s="193">
        <f>F667-H667</f>
        <v>20</v>
      </c>
      <c r="K667" s="197">
        <f>Table1[[#This Row],[Total Sales]]-Table1[[#This Row],[Total Cost]]</f>
        <v>7200</v>
      </c>
      <c r="L667">
        <v>686</v>
      </c>
      <c r="M667" t="s">
        <v>31</v>
      </c>
      <c r="N667" t="s">
        <v>17</v>
      </c>
    </row>
    <row r="668" spans="2:14" s="191" customFormat="1" hidden="1" x14ac:dyDescent="0.3">
      <c r="B668" s="189">
        <v>42253.371516203704</v>
      </c>
      <c r="C668">
        <v>22</v>
      </c>
      <c r="D668" t="s">
        <v>34</v>
      </c>
      <c r="E668">
        <v>920</v>
      </c>
      <c r="F668" s="192">
        <v>24</v>
      </c>
      <c r="G668" s="192">
        <f>F668*E668</f>
        <v>22080</v>
      </c>
      <c r="H668" s="192">
        <v>16</v>
      </c>
      <c r="I668" s="192">
        <f>H668*E668</f>
        <v>14720</v>
      </c>
      <c r="J668" s="193">
        <f>F668-H668</f>
        <v>8</v>
      </c>
      <c r="K668" s="197">
        <f>Table1[[#This Row],[Total Sales]]-Table1[[#This Row],[Total Cost]]</f>
        <v>7360</v>
      </c>
      <c r="L668">
        <v>7</v>
      </c>
      <c r="M668" t="s">
        <v>24</v>
      </c>
      <c r="N668" t="s">
        <v>17</v>
      </c>
    </row>
    <row r="669" spans="2:14" s="191" customFormat="1" hidden="1" x14ac:dyDescent="0.3">
      <c r="B669" s="189">
        <v>42340.282962962963</v>
      </c>
      <c r="C669">
        <v>22</v>
      </c>
      <c r="D669" t="s">
        <v>34</v>
      </c>
      <c r="E669">
        <v>920</v>
      </c>
      <c r="F669" s="192">
        <v>24</v>
      </c>
      <c r="G669" s="192">
        <f>F669*E669</f>
        <v>22080</v>
      </c>
      <c r="H669" s="192">
        <v>16</v>
      </c>
      <c r="I669" s="192">
        <f>H669*E669</f>
        <v>14720</v>
      </c>
      <c r="J669" s="193">
        <f>F669-H669</f>
        <v>8</v>
      </c>
      <c r="K669" s="197">
        <f>Table1[[#This Row],[Total Sales]]-Table1[[#This Row],[Total Cost]]</f>
        <v>7360</v>
      </c>
      <c r="L669">
        <v>14</v>
      </c>
      <c r="M669" t="s">
        <v>25</v>
      </c>
      <c r="N669" t="s">
        <v>14</v>
      </c>
    </row>
    <row r="670" spans="2:14" s="191" customFormat="1" hidden="1" x14ac:dyDescent="0.3">
      <c r="B670" s="189">
        <v>42067.406909722224</v>
      </c>
      <c r="C670">
        <v>22</v>
      </c>
      <c r="D670" t="s">
        <v>34</v>
      </c>
      <c r="E670">
        <v>920</v>
      </c>
      <c r="F670" s="192">
        <v>24</v>
      </c>
      <c r="G670" s="192">
        <f>F670*E670</f>
        <v>22080</v>
      </c>
      <c r="H670" s="192">
        <v>16</v>
      </c>
      <c r="I670" s="192">
        <f>H670*E670</f>
        <v>14720</v>
      </c>
      <c r="J670" s="193">
        <f>F670-H670</f>
        <v>8</v>
      </c>
      <c r="K670" s="197">
        <f>Table1[[#This Row],[Total Sales]]-Table1[[#This Row],[Total Cost]]</f>
        <v>7360</v>
      </c>
      <c r="L670">
        <v>7</v>
      </c>
      <c r="M670" t="s">
        <v>24</v>
      </c>
      <c r="N670" t="s">
        <v>14</v>
      </c>
    </row>
    <row r="671" spans="2:14" s="191" customFormat="1" hidden="1" x14ac:dyDescent="0.3">
      <c r="B671" s="189">
        <v>42087.598298611112</v>
      </c>
      <c r="C671">
        <v>85</v>
      </c>
      <c r="D671" t="s">
        <v>41</v>
      </c>
      <c r="E671">
        <v>410</v>
      </c>
      <c r="F671" s="192">
        <v>53</v>
      </c>
      <c r="G671" s="192">
        <f>F671*E671</f>
        <v>21730</v>
      </c>
      <c r="H671" s="192">
        <v>35</v>
      </c>
      <c r="I671" s="192">
        <f>H671*E671</f>
        <v>14350</v>
      </c>
      <c r="J671" s="193">
        <f>F671-H671</f>
        <v>18</v>
      </c>
      <c r="K671" s="197">
        <f>Table1[[#This Row],[Total Sales]]-Table1[[#This Row],[Total Cost]]</f>
        <v>7380</v>
      </c>
      <c r="L671">
        <v>686</v>
      </c>
      <c r="M671" t="s">
        <v>31</v>
      </c>
      <c r="N671" t="s">
        <v>14</v>
      </c>
    </row>
    <row r="672" spans="2:14" s="191" customFormat="1" hidden="1" x14ac:dyDescent="0.3">
      <c r="B672" s="189">
        <v>42305.334224537037</v>
      </c>
      <c r="C672">
        <v>34</v>
      </c>
      <c r="D672" t="s">
        <v>42</v>
      </c>
      <c r="E672">
        <v>500</v>
      </c>
      <c r="F672" s="192">
        <v>35</v>
      </c>
      <c r="G672" s="192">
        <f>F672*E672</f>
        <v>17500</v>
      </c>
      <c r="H672" s="192">
        <v>20</v>
      </c>
      <c r="I672" s="192">
        <f>H672*E672</f>
        <v>10000</v>
      </c>
      <c r="J672" s="193">
        <f>F672-H672</f>
        <v>15</v>
      </c>
      <c r="K672" s="197">
        <f>Table1[[#This Row],[Total Sales]]-Table1[[#This Row],[Total Cost]]</f>
        <v>7500</v>
      </c>
      <c r="L672">
        <v>14</v>
      </c>
      <c r="M672" t="s">
        <v>25</v>
      </c>
      <c r="N672" t="s">
        <v>17</v>
      </c>
    </row>
    <row r="673" spans="2:14" s="191" customFormat="1" hidden="1" x14ac:dyDescent="0.3">
      <c r="B673" s="189">
        <v>42053.213356481479</v>
      </c>
      <c r="C673">
        <v>34</v>
      </c>
      <c r="D673" t="s">
        <v>42</v>
      </c>
      <c r="E673">
        <v>500</v>
      </c>
      <c r="F673" s="192">
        <v>35</v>
      </c>
      <c r="G673" s="192">
        <f>F673*E673</f>
        <v>17500</v>
      </c>
      <c r="H673" s="192">
        <v>20</v>
      </c>
      <c r="I673" s="192">
        <f>H673*E673</f>
        <v>10000</v>
      </c>
      <c r="J673" s="193">
        <f>F673-H673</f>
        <v>15</v>
      </c>
      <c r="K673" s="197">
        <f>Table1[[#This Row],[Total Sales]]-Table1[[#This Row],[Total Cost]]</f>
        <v>7500</v>
      </c>
      <c r="L673">
        <v>95</v>
      </c>
      <c r="M673" t="s">
        <v>23</v>
      </c>
      <c r="N673" t="s">
        <v>17</v>
      </c>
    </row>
    <row r="674" spans="2:14" s="191" customFormat="1" hidden="1" x14ac:dyDescent="0.3">
      <c r="B674" s="189">
        <v>42308.14162037037</v>
      </c>
      <c r="C674">
        <v>19</v>
      </c>
      <c r="D674" t="s">
        <v>122</v>
      </c>
      <c r="E674">
        <v>640</v>
      </c>
      <c r="F674" s="192">
        <v>37</v>
      </c>
      <c r="G674" s="192">
        <f>F674*E674</f>
        <v>23680</v>
      </c>
      <c r="H674" s="192">
        <v>25</v>
      </c>
      <c r="I674" s="192">
        <f>H674*E674</f>
        <v>16000</v>
      </c>
      <c r="J674" s="193">
        <f>F674-H674</f>
        <v>12</v>
      </c>
      <c r="K674" s="197">
        <f>Table1[[#This Row],[Total Sales]]-Table1[[#This Row],[Total Cost]]</f>
        <v>7680</v>
      </c>
      <c r="L674">
        <v>7</v>
      </c>
      <c r="M674" t="s">
        <v>24</v>
      </c>
      <c r="N674" t="s">
        <v>17</v>
      </c>
    </row>
    <row r="675" spans="2:14" s="191" customFormat="1" hidden="1" x14ac:dyDescent="0.3">
      <c r="B675" s="189">
        <v>42066.797488425924</v>
      </c>
      <c r="C675">
        <v>19</v>
      </c>
      <c r="D675" t="s">
        <v>122</v>
      </c>
      <c r="E675">
        <v>640</v>
      </c>
      <c r="F675" s="192">
        <v>37</v>
      </c>
      <c r="G675" s="192">
        <f>F675*E675</f>
        <v>23680</v>
      </c>
      <c r="H675" s="192">
        <v>25</v>
      </c>
      <c r="I675" s="192">
        <f>H675*E675</f>
        <v>16000</v>
      </c>
      <c r="J675" s="193">
        <f>F675-H675</f>
        <v>12</v>
      </c>
      <c r="K675" s="197">
        <f>Table1[[#This Row],[Total Sales]]-Table1[[#This Row],[Total Cost]]</f>
        <v>7680</v>
      </c>
      <c r="L675">
        <v>7</v>
      </c>
      <c r="M675" t="s">
        <v>24</v>
      </c>
      <c r="N675" t="s">
        <v>14</v>
      </c>
    </row>
    <row r="676" spans="2:14" s="191" customFormat="1" hidden="1" x14ac:dyDescent="0.3">
      <c r="B676" s="189">
        <v>42305.334224537037</v>
      </c>
      <c r="C676">
        <v>45</v>
      </c>
      <c r="D676" t="s">
        <v>20</v>
      </c>
      <c r="E676">
        <v>2000</v>
      </c>
      <c r="F676" s="192">
        <v>12</v>
      </c>
      <c r="G676" s="192">
        <f>F676*E676</f>
        <v>24000</v>
      </c>
      <c r="H676" s="192">
        <v>8</v>
      </c>
      <c r="I676" s="192">
        <f>H676*E676</f>
        <v>16000</v>
      </c>
      <c r="J676" s="193">
        <f>F676-H676</f>
        <v>4</v>
      </c>
      <c r="K676" s="197">
        <f>Table1[[#This Row],[Total Sales]]-Table1[[#This Row],[Total Cost]]</f>
        <v>8000</v>
      </c>
      <c r="L676">
        <v>23</v>
      </c>
      <c r="M676" t="s">
        <v>21</v>
      </c>
      <c r="N676" t="s">
        <v>17</v>
      </c>
    </row>
    <row r="677" spans="2:14" s="191" customFormat="1" hidden="1" x14ac:dyDescent="0.3">
      <c r="B677" s="189">
        <v>42244.334224537037</v>
      </c>
      <c r="C677">
        <v>45</v>
      </c>
      <c r="D677" t="s">
        <v>20</v>
      </c>
      <c r="E677">
        <v>2000</v>
      </c>
      <c r="F677" s="192">
        <v>12</v>
      </c>
      <c r="G677" s="192">
        <f>F677*E677</f>
        <v>24000</v>
      </c>
      <c r="H677" s="192">
        <v>8</v>
      </c>
      <c r="I677" s="192">
        <f>H677*E677</f>
        <v>16000</v>
      </c>
      <c r="J677" s="193">
        <f>F677-H677</f>
        <v>4</v>
      </c>
      <c r="K677" s="197">
        <f>Table1[[#This Row],[Total Sales]]-Table1[[#This Row],[Total Cost]]</f>
        <v>8000</v>
      </c>
      <c r="L677">
        <v>23</v>
      </c>
      <c r="M677" t="s">
        <v>21</v>
      </c>
      <c r="N677" t="s">
        <v>17</v>
      </c>
    </row>
    <row r="678" spans="2:14" s="191" customFormat="1" hidden="1" x14ac:dyDescent="0.3">
      <c r="B678" s="189">
        <v>42292.051099537035</v>
      </c>
      <c r="C678">
        <v>85</v>
      </c>
      <c r="D678" t="s">
        <v>41</v>
      </c>
      <c r="E678">
        <v>450</v>
      </c>
      <c r="F678" s="192">
        <v>53</v>
      </c>
      <c r="G678" s="192">
        <f>F678*E678</f>
        <v>23850</v>
      </c>
      <c r="H678" s="192">
        <v>35</v>
      </c>
      <c r="I678" s="192">
        <f>H678*E678</f>
        <v>15750</v>
      </c>
      <c r="J678" s="193">
        <f>F678-H678</f>
        <v>18</v>
      </c>
      <c r="K678" s="197">
        <f>Table1[[#This Row],[Total Sales]]-Table1[[#This Row],[Total Cost]]</f>
        <v>8100</v>
      </c>
      <c r="L678">
        <v>14</v>
      </c>
      <c r="M678" t="s">
        <v>25</v>
      </c>
      <c r="N678" t="s">
        <v>14</v>
      </c>
    </row>
    <row r="679" spans="2:14" s="191" customFormat="1" hidden="1" x14ac:dyDescent="0.3">
      <c r="B679" s="189">
        <v>42302.537442129629</v>
      </c>
      <c r="C679">
        <v>5</v>
      </c>
      <c r="D679" t="s">
        <v>22</v>
      </c>
      <c r="E679">
        <v>410</v>
      </c>
      <c r="F679" s="192">
        <v>45</v>
      </c>
      <c r="G679" s="192">
        <f>F679*E679</f>
        <v>18450</v>
      </c>
      <c r="H679" s="192">
        <v>25</v>
      </c>
      <c r="I679" s="192">
        <f>H679*E679</f>
        <v>10250</v>
      </c>
      <c r="J679" s="193">
        <f>F679-H679</f>
        <v>20</v>
      </c>
      <c r="K679" s="197">
        <f>Table1[[#This Row],[Total Sales]]-Table1[[#This Row],[Total Cost]]</f>
        <v>8200</v>
      </c>
      <c r="L679">
        <v>14</v>
      </c>
      <c r="M679" t="s">
        <v>25</v>
      </c>
      <c r="N679" t="s">
        <v>17</v>
      </c>
    </row>
    <row r="680" spans="2:14" s="191" customFormat="1" hidden="1" x14ac:dyDescent="0.3">
      <c r="B680" s="189">
        <v>42085.028495370374</v>
      </c>
      <c r="C680">
        <v>19</v>
      </c>
      <c r="D680" t="s">
        <v>122</v>
      </c>
      <c r="E680">
        <v>744</v>
      </c>
      <c r="F680" s="192">
        <v>37</v>
      </c>
      <c r="G680" s="192">
        <f>F680*E680</f>
        <v>27528</v>
      </c>
      <c r="H680" s="192">
        <v>25</v>
      </c>
      <c r="I680" s="192">
        <f>H680*E680</f>
        <v>18600</v>
      </c>
      <c r="J680" s="193">
        <f>F680-H680</f>
        <v>12</v>
      </c>
      <c r="K680" s="197">
        <f>Table1[[#This Row],[Total Sales]]-Table1[[#This Row],[Total Cost]]</f>
        <v>8928</v>
      </c>
      <c r="L680">
        <v>14</v>
      </c>
      <c r="M680" t="s">
        <v>25</v>
      </c>
      <c r="N680" t="s">
        <v>17</v>
      </c>
    </row>
    <row r="681" spans="2:14" s="191" customFormat="1" hidden="1" x14ac:dyDescent="0.3">
      <c r="B681" s="189">
        <v>42087.598298611112</v>
      </c>
      <c r="C681">
        <v>85</v>
      </c>
      <c r="D681" t="s">
        <v>41</v>
      </c>
      <c r="E681">
        <v>522</v>
      </c>
      <c r="F681" s="192">
        <v>53</v>
      </c>
      <c r="G681" s="192">
        <f>F681*E681</f>
        <v>27666</v>
      </c>
      <c r="H681" s="192">
        <v>35</v>
      </c>
      <c r="I681" s="192">
        <f>H681*E681</f>
        <v>18270</v>
      </c>
      <c r="J681" s="193">
        <f>F681-H681</f>
        <v>18</v>
      </c>
      <c r="K681" s="197">
        <f>Table1[[#This Row],[Total Sales]]-Table1[[#This Row],[Total Cost]]</f>
        <v>9396</v>
      </c>
      <c r="L681">
        <v>686</v>
      </c>
      <c r="M681" t="s">
        <v>31</v>
      </c>
      <c r="N681" t="s">
        <v>14</v>
      </c>
    </row>
    <row r="682" spans="2:14" s="191" customFormat="1" hidden="1" x14ac:dyDescent="0.3">
      <c r="B682" s="189">
        <v>42363.544050925928</v>
      </c>
      <c r="C682">
        <v>5</v>
      </c>
      <c r="D682" t="s">
        <v>22</v>
      </c>
      <c r="E682">
        <v>490</v>
      </c>
      <c r="F682" s="192">
        <v>45</v>
      </c>
      <c r="G682" s="192">
        <f>F682*E682</f>
        <v>22050</v>
      </c>
      <c r="H682" s="192">
        <v>25</v>
      </c>
      <c r="I682" s="192">
        <f>H682*E682</f>
        <v>12250</v>
      </c>
      <c r="J682" s="193">
        <f>F682-H682</f>
        <v>20</v>
      </c>
      <c r="K682" s="197">
        <f>Table1[[#This Row],[Total Sales]]-Table1[[#This Row],[Total Cost]]</f>
        <v>9800</v>
      </c>
      <c r="L682">
        <v>23</v>
      </c>
      <c r="M682" t="s">
        <v>21</v>
      </c>
      <c r="N682" t="s">
        <v>17</v>
      </c>
    </row>
    <row r="683" spans="2:14" s="191" customFormat="1" hidden="1" x14ac:dyDescent="0.3">
      <c r="B683" s="189">
        <v>42209.782141203701</v>
      </c>
      <c r="C683">
        <v>19</v>
      </c>
      <c r="D683" t="s">
        <v>122</v>
      </c>
      <c r="E683">
        <v>820</v>
      </c>
      <c r="F683" s="192">
        <v>37</v>
      </c>
      <c r="G683" s="192">
        <f>F683*E683</f>
        <v>30340</v>
      </c>
      <c r="H683" s="192">
        <v>25</v>
      </c>
      <c r="I683" s="192">
        <f>H683*E683</f>
        <v>20500</v>
      </c>
      <c r="J683" s="193">
        <f>F683-H683</f>
        <v>12</v>
      </c>
      <c r="K683" s="197">
        <f>Table1[[#This Row],[Total Sales]]-Table1[[#This Row],[Total Cost]]</f>
        <v>9840</v>
      </c>
      <c r="L683">
        <v>686</v>
      </c>
      <c r="M683" t="s">
        <v>31</v>
      </c>
      <c r="N683" t="s">
        <v>17</v>
      </c>
    </row>
    <row r="684" spans="2:14" s="191" customFormat="1" hidden="1" x14ac:dyDescent="0.3">
      <c r="B684" s="189">
        <v>42171.012789351851</v>
      </c>
      <c r="C684">
        <v>85</v>
      </c>
      <c r="D684" t="s">
        <v>41</v>
      </c>
      <c r="E684">
        <v>550</v>
      </c>
      <c r="F684" s="192">
        <v>53</v>
      </c>
      <c r="G684" s="192">
        <f>F684*E684</f>
        <v>29150</v>
      </c>
      <c r="H684" s="192">
        <v>35</v>
      </c>
      <c r="I684" s="192">
        <f>H684*E684</f>
        <v>19250</v>
      </c>
      <c r="J684" s="193">
        <f>F684-H684</f>
        <v>18</v>
      </c>
      <c r="K684" s="197">
        <f>Table1[[#This Row],[Total Sales]]-Table1[[#This Row],[Total Cost]]</f>
        <v>9900</v>
      </c>
      <c r="L684">
        <v>7</v>
      </c>
      <c r="M684" t="s">
        <v>24</v>
      </c>
      <c r="N684" t="s">
        <v>14</v>
      </c>
    </row>
    <row r="685" spans="2:14" s="191" customFormat="1" hidden="1" x14ac:dyDescent="0.3">
      <c r="B685" s="189">
        <v>42068.256620370368</v>
      </c>
      <c r="C685">
        <v>19</v>
      </c>
      <c r="D685" t="s">
        <v>122</v>
      </c>
      <c r="E685">
        <v>830</v>
      </c>
      <c r="F685" s="192">
        <v>37</v>
      </c>
      <c r="G685" s="192">
        <f>F685*E685</f>
        <v>30710</v>
      </c>
      <c r="H685" s="192">
        <v>25</v>
      </c>
      <c r="I685" s="192">
        <f>H685*E685</f>
        <v>20750</v>
      </c>
      <c r="J685" s="193">
        <f>F685-H685</f>
        <v>12</v>
      </c>
      <c r="K685" s="197">
        <f>Table1[[#This Row],[Total Sales]]-Table1[[#This Row],[Total Cost]]</f>
        <v>9960</v>
      </c>
      <c r="L685">
        <v>23</v>
      </c>
      <c r="M685" t="s">
        <v>21</v>
      </c>
      <c r="N685" t="s">
        <v>17</v>
      </c>
    </row>
    <row r="686" spans="2:14" s="191" customFormat="1" hidden="1" x14ac:dyDescent="0.3">
      <c r="B686" s="189">
        <v>42356.622372685182</v>
      </c>
      <c r="C686">
        <v>5</v>
      </c>
      <c r="D686" t="s">
        <v>22</v>
      </c>
      <c r="E686">
        <v>500</v>
      </c>
      <c r="F686" s="192">
        <v>45</v>
      </c>
      <c r="G686" s="192">
        <f>F686*E686</f>
        <v>22500</v>
      </c>
      <c r="H686" s="192">
        <v>25</v>
      </c>
      <c r="I686" s="192">
        <f>H686*E686</f>
        <v>12500</v>
      </c>
      <c r="J686" s="193">
        <f>F686-H686</f>
        <v>20</v>
      </c>
      <c r="K686" s="197">
        <f>Table1[[#This Row],[Total Sales]]-Table1[[#This Row],[Total Cost]]</f>
        <v>10000</v>
      </c>
      <c r="L686">
        <v>450</v>
      </c>
      <c r="M686" t="s">
        <v>18</v>
      </c>
      <c r="N686" t="s">
        <v>19</v>
      </c>
    </row>
    <row r="687" spans="2:14" s="191" customFormat="1" hidden="1" x14ac:dyDescent="0.3">
      <c r="B687" s="189">
        <v>42131.558020833334</v>
      </c>
      <c r="C687">
        <v>19</v>
      </c>
      <c r="D687" t="s">
        <v>123</v>
      </c>
      <c r="E687">
        <v>840</v>
      </c>
      <c r="F687" s="192">
        <v>37</v>
      </c>
      <c r="G687" s="192">
        <f>F687*E687</f>
        <v>31080</v>
      </c>
      <c r="H687" s="192">
        <v>25</v>
      </c>
      <c r="I687" s="192">
        <f>H687*E687</f>
        <v>21000</v>
      </c>
      <c r="J687" s="193">
        <f>F687-H687</f>
        <v>12</v>
      </c>
      <c r="K687" s="197">
        <f>Table1[[#This Row],[Total Sales]]-Table1[[#This Row],[Total Cost]]</f>
        <v>10080</v>
      </c>
      <c r="L687">
        <v>23</v>
      </c>
      <c r="M687" t="s">
        <v>21</v>
      </c>
      <c r="N687" t="s">
        <v>17</v>
      </c>
    </row>
    <row r="688" spans="2:14" s="191" customFormat="1" hidden="1" x14ac:dyDescent="0.3">
      <c r="B688" s="189">
        <v>42292.410150462965</v>
      </c>
      <c r="C688">
        <v>5</v>
      </c>
      <c r="D688" t="s">
        <v>22</v>
      </c>
      <c r="E688">
        <v>520</v>
      </c>
      <c r="F688" s="192">
        <v>45</v>
      </c>
      <c r="G688" s="192">
        <f>F688*E688</f>
        <v>23400</v>
      </c>
      <c r="H688" s="192">
        <v>25</v>
      </c>
      <c r="I688" s="192">
        <f>H688*E688</f>
        <v>13000</v>
      </c>
      <c r="J688" s="193">
        <f>F688-H688</f>
        <v>20</v>
      </c>
      <c r="K688" s="197">
        <f>Table1[[#This Row],[Total Sales]]-Table1[[#This Row],[Total Cost]]</f>
        <v>10400</v>
      </c>
      <c r="L688">
        <v>14</v>
      </c>
      <c r="M688" t="s">
        <v>25</v>
      </c>
      <c r="N688" t="s">
        <v>17</v>
      </c>
    </row>
    <row r="689" spans="2:14" s="191" customFormat="1" hidden="1" x14ac:dyDescent="0.3">
      <c r="B689" s="189">
        <v>42146.125844907408</v>
      </c>
      <c r="C689">
        <v>19</v>
      </c>
      <c r="D689" t="s">
        <v>122</v>
      </c>
      <c r="E689">
        <v>930</v>
      </c>
      <c r="F689" s="192">
        <v>37</v>
      </c>
      <c r="G689" s="192">
        <f>F689*E689</f>
        <v>34410</v>
      </c>
      <c r="H689" s="192">
        <v>25</v>
      </c>
      <c r="I689" s="192">
        <f>H689*E689</f>
        <v>23250</v>
      </c>
      <c r="J689" s="193">
        <f>F689-H689</f>
        <v>12</v>
      </c>
      <c r="K689" s="197">
        <f>Table1[[#This Row],[Total Sales]]-Table1[[#This Row],[Total Cost]]</f>
        <v>11160</v>
      </c>
      <c r="L689">
        <v>95</v>
      </c>
      <c r="M689" t="s">
        <v>23</v>
      </c>
      <c r="N689" t="s">
        <v>17</v>
      </c>
    </row>
    <row r="690" spans="2:14" s="191" customFormat="1" hidden="1" x14ac:dyDescent="0.3">
      <c r="B690" s="189">
        <v>42193.152430555558</v>
      </c>
      <c r="C690">
        <v>19</v>
      </c>
      <c r="D690" t="s">
        <v>122</v>
      </c>
      <c r="E690">
        <v>940</v>
      </c>
      <c r="F690" s="192">
        <v>37</v>
      </c>
      <c r="G690" s="192">
        <f>F690*E690</f>
        <v>34780</v>
      </c>
      <c r="H690" s="192">
        <v>25</v>
      </c>
      <c r="I690" s="192">
        <f>H690*E690</f>
        <v>23500</v>
      </c>
      <c r="J690" s="193">
        <f>F690-H690</f>
        <v>12</v>
      </c>
      <c r="K690" s="197">
        <f>Table1[[#This Row],[Total Sales]]-Table1[[#This Row],[Total Cost]]</f>
        <v>11280</v>
      </c>
      <c r="L690">
        <v>7</v>
      </c>
      <c r="M690" t="s">
        <v>24</v>
      </c>
      <c r="N690" t="s">
        <v>14</v>
      </c>
    </row>
    <row r="691" spans="2:14" s="191" customFormat="1" hidden="1" x14ac:dyDescent="0.3">
      <c r="B691" s="189">
        <v>42157.081886574073</v>
      </c>
      <c r="C691">
        <v>85</v>
      </c>
      <c r="D691" t="s">
        <v>41</v>
      </c>
      <c r="E691">
        <v>630</v>
      </c>
      <c r="F691" s="192">
        <v>53</v>
      </c>
      <c r="G691" s="192">
        <f>F691*E691</f>
        <v>33390</v>
      </c>
      <c r="H691" s="192">
        <v>35</v>
      </c>
      <c r="I691" s="192">
        <f>H691*E691</f>
        <v>22050</v>
      </c>
      <c r="J691" s="193">
        <f>F691-H691</f>
        <v>18</v>
      </c>
      <c r="K691" s="197">
        <f>Table1[[#This Row],[Total Sales]]-Table1[[#This Row],[Total Cost]]</f>
        <v>11340</v>
      </c>
      <c r="L691">
        <v>223</v>
      </c>
      <c r="M691" t="s">
        <v>13</v>
      </c>
      <c r="N691" t="s">
        <v>14</v>
      </c>
    </row>
    <row r="692" spans="2:14" s="191" customFormat="1" hidden="1" x14ac:dyDescent="0.3">
      <c r="B692" s="189">
        <v>42070.245937500003</v>
      </c>
      <c r="C692">
        <v>19</v>
      </c>
      <c r="D692" t="s">
        <v>122</v>
      </c>
      <c r="E692">
        <v>966</v>
      </c>
      <c r="F692" s="192">
        <v>37</v>
      </c>
      <c r="G692" s="192">
        <f>F692*E692</f>
        <v>35742</v>
      </c>
      <c r="H692" s="192">
        <v>25</v>
      </c>
      <c r="I692" s="192">
        <f>H692*E692</f>
        <v>24150</v>
      </c>
      <c r="J692" s="193">
        <f>F692-H692</f>
        <v>12</v>
      </c>
      <c r="K692" s="197">
        <f>Table1[[#This Row],[Total Sales]]-Table1[[#This Row],[Total Cost]]</f>
        <v>11592</v>
      </c>
      <c r="L692">
        <v>572</v>
      </c>
      <c r="M692" t="s">
        <v>16</v>
      </c>
      <c r="N692" t="s">
        <v>17</v>
      </c>
    </row>
    <row r="693" spans="2:14" s="191" customFormat="1" hidden="1" x14ac:dyDescent="0.3">
      <c r="B693" s="189">
        <v>42054.536412037036</v>
      </c>
      <c r="C693">
        <v>34</v>
      </c>
      <c r="D693" t="s">
        <v>42</v>
      </c>
      <c r="E693">
        <v>800</v>
      </c>
      <c r="F693" s="192">
        <v>35</v>
      </c>
      <c r="G693" s="192">
        <f>F693*E693</f>
        <v>28000</v>
      </c>
      <c r="H693" s="192">
        <v>20</v>
      </c>
      <c r="I693" s="192">
        <f>H693*E693</f>
        <v>16000</v>
      </c>
      <c r="J693" s="193">
        <f>F693-H693</f>
        <v>15</v>
      </c>
      <c r="K693" s="197">
        <f>Table1[[#This Row],[Total Sales]]-Table1[[#This Row],[Total Cost]]</f>
        <v>12000</v>
      </c>
      <c r="L693">
        <v>557</v>
      </c>
      <c r="M693" t="s">
        <v>27</v>
      </c>
      <c r="N693" t="s">
        <v>17</v>
      </c>
    </row>
    <row r="694" spans="2:14" s="191" customFormat="1" hidden="1" x14ac:dyDescent="0.3">
      <c r="B694" s="189">
        <v>42193.77685185185</v>
      </c>
      <c r="C694">
        <v>85</v>
      </c>
      <c r="D694" t="s">
        <v>41</v>
      </c>
      <c r="E694">
        <v>690</v>
      </c>
      <c r="F694" s="192">
        <v>53</v>
      </c>
      <c r="G694" s="192">
        <f>F694*E694</f>
        <v>36570</v>
      </c>
      <c r="H694" s="192">
        <v>35</v>
      </c>
      <c r="I694" s="192">
        <f>H694*E694</f>
        <v>24150</v>
      </c>
      <c r="J694" s="193">
        <f>F694-H694</f>
        <v>18</v>
      </c>
      <c r="K694" s="197">
        <f>Table1[[#This Row],[Total Sales]]-Table1[[#This Row],[Total Cost]]</f>
        <v>12420</v>
      </c>
      <c r="L694">
        <v>7</v>
      </c>
      <c r="M694" t="s">
        <v>24</v>
      </c>
      <c r="N694" t="s">
        <v>14</v>
      </c>
    </row>
    <row r="695" spans="2:14" s="191" customFormat="1" hidden="1" x14ac:dyDescent="0.3">
      <c r="B695" s="189">
        <v>42092.394791666666</v>
      </c>
      <c r="C695">
        <v>85</v>
      </c>
      <c r="D695" t="s">
        <v>41</v>
      </c>
      <c r="E695">
        <v>755</v>
      </c>
      <c r="F695" s="192">
        <v>53</v>
      </c>
      <c r="G695" s="192">
        <f>F695*E695</f>
        <v>40015</v>
      </c>
      <c r="H695" s="192">
        <v>35</v>
      </c>
      <c r="I695" s="192">
        <f>H695*E695</f>
        <v>26425</v>
      </c>
      <c r="J695" s="193">
        <f>F695-H695</f>
        <v>18</v>
      </c>
      <c r="K695" s="197">
        <f>Table1[[#This Row],[Total Sales]]-Table1[[#This Row],[Total Cost]]</f>
        <v>13590</v>
      </c>
      <c r="L695">
        <v>14</v>
      </c>
      <c r="M695" t="s">
        <v>25</v>
      </c>
      <c r="N695" t="s">
        <v>14</v>
      </c>
    </row>
    <row r="696" spans="2:14" s="191" customFormat="1" hidden="1" x14ac:dyDescent="0.3">
      <c r="B696" s="189">
        <v>42056.846168981479</v>
      </c>
      <c r="C696">
        <v>5</v>
      </c>
      <c r="D696" t="s">
        <v>22</v>
      </c>
      <c r="E696">
        <v>700</v>
      </c>
      <c r="F696" s="192">
        <v>45</v>
      </c>
      <c r="G696" s="192">
        <f>F696*E696</f>
        <v>31500</v>
      </c>
      <c r="H696" s="192">
        <v>25</v>
      </c>
      <c r="I696" s="192">
        <f>H696*E696</f>
        <v>17500</v>
      </c>
      <c r="J696" s="193">
        <f>F696-H696</f>
        <v>20</v>
      </c>
      <c r="K696" s="197">
        <f>Table1[[#This Row],[Total Sales]]-Table1[[#This Row],[Total Cost]]</f>
        <v>14000</v>
      </c>
      <c r="L696">
        <v>450</v>
      </c>
      <c r="M696" t="s">
        <v>18</v>
      </c>
      <c r="N696" t="s">
        <v>19</v>
      </c>
    </row>
    <row r="697" spans="2:14" s="191" customFormat="1" hidden="1" x14ac:dyDescent="0.3">
      <c r="B697" s="189">
        <v>42114.646562499998</v>
      </c>
      <c r="C697">
        <v>85</v>
      </c>
      <c r="D697" t="s">
        <v>41</v>
      </c>
      <c r="E697">
        <v>800</v>
      </c>
      <c r="F697" s="192">
        <v>53</v>
      </c>
      <c r="G697" s="192">
        <f>F697*E697</f>
        <v>42400</v>
      </c>
      <c r="H697" s="192">
        <v>35</v>
      </c>
      <c r="I697" s="192">
        <f>H697*E697</f>
        <v>28000</v>
      </c>
      <c r="J697" s="193">
        <f>F697-H697</f>
        <v>18</v>
      </c>
      <c r="K697" s="197">
        <f>Table1[[#This Row],[Total Sales]]-Table1[[#This Row],[Total Cost]]</f>
        <v>14400</v>
      </c>
      <c r="L697">
        <v>23</v>
      </c>
      <c r="M697" t="s">
        <v>21</v>
      </c>
      <c r="N697" t="s">
        <v>14</v>
      </c>
    </row>
    <row r="698" spans="2:14" s="191" customFormat="1" hidden="1" x14ac:dyDescent="0.3">
      <c r="B698" s="189">
        <v>42055.048634259256</v>
      </c>
      <c r="C698">
        <v>4</v>
      </c>
      <c r="D698" t="s">
        <v>15</v>
      </c>
      <c r="E698">
        <v>5890</v>
      </c>
      <c r="F698" s="192">
        <v>9</v>
      </c>
      <c r="G698" s="192">
        <f>F698*E698</f>
        <v>53010</v>
      </c>
      <c r="H698" s="192">
        <v>6</v>
      </c>
      <c r="I698" s="192">
        <f>H698*E698</f>
        <v>35340</v>
      </c>
      <c r="J698" s="193">
        <f>F698-H698</f>
        <v>3</v>
      </c>
      <c r="K698" s="197">
        <f>Table1[[#This Row],[Total Sales]]-Table1[[#This Row],[Total Cost]]</f>
        <v>17670</v>
      </c>
      <c r="L698">
        <v>450</v>
      </c>
      <c r="M698" t="s">
        <v>18</v>
      </c>
      <c r="N698" t="s">
        <v>19</v>
      </c>
    </row>
    <row r="699" spans="2:14" s="191" customFormat="1" hidden="1" x14ac:dyDescent="0.3">
      <c r="B699" s="189">
        <v>42239.589618055557</v>
      </c>
      <c r="C699">
        <v>5</v>
      </c>
      <c r="D699" t="s">
        <v>22</v>
      </c>
      <c r="E699">
        <v>900</v>
      </c>
      <c r="F699" s="192">
        <v>45</v>
      </c>
      <c r="G699" s="192">
        <f>F699*E699</f>
        <v>40500</v>
      </c>
      <c r="H699" s="192">
        <v>25</v>
      </c>
      <c r="I699" s="192">
        <f>H699*E699</f>
        <v>22500</v>
      </c>
      <c r="J699" s="193">
        <f>F699-H699</f>
        <v>20</v>
      </c>
      <c r="K699" s="197">
        <f>Table1[[#This Row],[Total Sales]]-Table1[[#This Row],[Total Cost]]</f>
        <v>18000</v>
      </c>
      <c r="L699">
        <v>450</v>
      </c>
      <c r="M699" t="s">
        <v>18</v>
      </c>
      <c r="N699" t="s">
        <v>19</v>
      </c>
    </row>
    <row r="700" spans="2:14" s="191" customFormat="1" hidden="1" x14ac:dyDescent="0.3">
      <c r="B700" s="189">
        <v>42356.282384259262</v>
      </c>
      <c r="C700">
        <v>5</v>
      </c>
      <c r="D700" t="s">
        <v>22</v>
      </c>
      <c r="E700">
        <v>1000</v>
      </c>
      <c r="F700" s="192">
        <v>45</v>
      </c>
      <c r="G700" s="192">
        <f>F700*E700</f>
        <v>45000</v>
      </c>
      <c r="H700" s="192">
        <v>25</v>
      </c>
      <c r="I700" s="192">
        <f>H700*E700</f>
        <v>25000</v>
      </c>
      <c r="J700" s="193">
        <f>F700-H700</f>
        <v>20</v>
      </c>
      <c r="K700" s="197">
        <f>Table1[[#This Row],[Total Sales]]-Table1[[#This Row],[Total Cost]]</f>
        <v>20000</v>
      </c>
      <c r="L700">
        <v>450</v>
      </c>
      <c r="M700" t="s">
        <v>18</v>
      </c>
      <c r="N700" t="s">
        <v>19</v>
      </c>
    </row>
    <row r="701" spans="2:14" s="191" customFormat="1" hidden="1" x14ac:dyDescent="0.3">
      <c r="B701" s="189">
        <v>42056.631585648145</v>
      </c>
      <c r="C701">
        <v>4</v>
      </c>
      <c r="D701" t="s">
        <v>15</v>
      </c>
      <c r="E701">
        <v>10789</v>
      </c>
      <c r="F701" s="192">
        <v>9</v>
      </c>
      <c r="G701" s="192">
        <f>F701*E701</f>
        <v>97101</v>
      </c>
      <c r="H701" s="192">
        <v>6</v>
      </c>
      <c r="I701" s="192">
        <f>H701*E701</f>
        <v>64734</v>
      </c>
      <c r="J701" s="193">
        <f>F701-H701</f>
        <v>3</v>
      </c>
      <c r="K701" s="197">
        <f>Table1[[#This Row],[Total Sales]]-Table1[[#This Row],[Total Cost]]</f>
        <v>32367</v>
      </c>
      <c r="L701">
        <v>572</v>
      </c>
      <c r="M701" t="s">
        <v>16</v>
      </c>
      <c r="N701" t="s">
        <v>17</v>
      </c>
    </row>
    <row r="702" spans="2:14" s="191" customFormat="1" hidden="1" x14ac:dyDescent="0.3">
      <c r="B702" s="189">
        <v>42143.888611111113</v>
      </c>
      <c r="C702">
        <v>16</v>
      </c>
      <c r="D702" t="s">
        <v>12</v>
      </c>
      <c r="E702">
        <v>57645</v>
      </c>
      <c r="F702" s="192">
        <v>16</v>
      </c>
      <c r="G702" s="192">
        <f>F702*E702</f>
        <v>922320</v>
      </c>
      <c r="H702" s="192">
        <v>14</v>
      </c>
      <c r="I702" s="192">
        <f>H702*E702</f>
        <v>807030</v>
      </c>
      <c r="J702" s="193">
        <f>F702-H702</f>
        <v>2</v>
      </c>
      <c r="K702" s="197">
        <f>Table1[[#This Row],[Total Sales]]-Table1[[#This Row],[Total Cost]]</f>
        <v>115290</v>
      </c>
      <c r="L702">
        <v>233</v>
      </c>
      <c r="M702" t="s">
        <v>13</v>
      </c>
      <c r="N702" t="s">
        <v>14</v>
      </c>
    </row>
    <row r="703" spans="2:14" x14ac:dyDescent="0.3">
      <c r="B703" s="194" t="s">
        <v>49</v>
      </c>
      <c r="C703" s="194"/>
      <c r="D703" s="194">
        <f>SUBTOTAL(103,Table1[Product Name])</f>
        <v>33</v>
      </c>
      <c r="E703" s="198">
        <f>SUBTOTAL(109,Table1[Quantity Sold])</f>
        <v>15909</v>
      </c>
      <c r="F703" s="195">
        <f>SUBTOTAL(101,Table1[Unit Sales Price])</f>
        <v>28</v>
      </c>
      <c r="G703" s="195">
        <f>SUBTOTAL(109,Table1[Total Sales])</f>
        <v>427532</v>
      </c>
      <c r="H703" s="195">
        <f>SUBTOTAL(101,Table1[Unit Cost])</f>
        <v>27</v>
      </c>
      <c r="I703" s="195">
        <f>SUBTOTAL(109,Table1[Total Cost])</f>
        <v>429543</v>
      </c>
      <c r="J703" s="163">
        <f>SUBTOTAL(101,Table1[Profit])</f>
        <v>0.15151515151515152</v>
      </c>
      <c r="K703" s="163">
        <f>SUBTOTAL(109,Table1[Total Profit])</f>
        <v>-2011</v>
      </c>
      <c r="L703" s="194"/>
      <c r="M703" s="194"/>
      <c r="N703" s="194">
        <f>SUBTOTAL(103,Table1[SalesRep])</f>
        <v>33</v>
      </c>
    </row>
    <row r="704" spans="2:14" x14ac:dyDescent="0.3">
      <c r="N704" s="194"/>
    </row>
    <row r="705" spans="11:11" x14ac:dyDescent="0.3">
      <c r="K705" s="193">
        <f>_xlfn.QUARTILE.INC(Table1[Total Profit],1)</f>
        <v>720</v>
      </c>
    </row>
    <row r="706" spans="11:11" x14ac:dyDescent="0.3">
      <c r="K706" s="193">
        <f>_xlfn.QUARTILE.INC(Table1[Total Profit],2)</f>
        <v>1560</v>
      </c>
    </row>
    <row r="707" spans="11:11" x14ac:dyDescent="0.3">
      <c r="K707" s="193">
        <f>_xlfn.QUARTILE.INC(Table1[Total Profit],3)</f>
        <v>3245</v>
      </c>
    </row>
    <row r="708" spans="11:11" x14ac:dyDescent="0.3">
      <c r="K708" s="193">
        <f>AVERAGE(K705:K707)</f>
        <v>1841.6666666666667</v>
      </c>
    </row>
  </sheetData>
  <pageMargins left="0.7" right="0.7" top="0.75" bottom="0.75" header="0.3" footer="0.3"/>
  <pageSetup orientation="portrait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00000"/>
  </sheetPr>
  <dimension ref="A1:L700"/>
  <sheetViews>
    <sheetView topLeftCell="A49" workbookViewId="0">
      <selection activeCell="K523" sqref="K523"/>
    </sheetView>
  </sheetViews>
  <sheetFormatPr defaultRowHeight="14.4" x14ac:dyDescent="0.3"/>
  <cols>
    <col min="1" max="1" width="10.109375" bestFit="1" customWidth="1"/>
    <col min="3" max="3" width="13.88671875" bestFit="1" customWidth="1"/>
    <col min="11" max="11" width="17.21875" bestFit="1" customWidth="1"/>
    <col min="12" max="12" width="14.33203125" bestFit="1" customWidth="1"/>
  </cols>
  <sheetData>
    <row r="1" spans="1:12" ht="39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2" t="s">
        <v>9</v>
      </c>
      <c r="K1" s="2" t="s">
        <v>10</v>
      </c>
      <c r="L1" s="5" t="s">
        <v>11</v>
      </c>
    </row>
    <row r="2" spans="1:12" x14ac:dyDescent="0.3">
      <c r="A2" s="6">
        <v>42292.051099537035</v>
      </c>
      <c r="B2" s="7">
        <v>85</v>
      </c>
      <c r="C2" s="8" t="s">
        <v>41</v>
      </c>
      <c r="D2" s="8">
        <v>450</v>
      </c>
      <c r="E2" s="9">
        <v>53</v>
      </c>
      <c r="F2" s="10">
        <f t="shared" ref="F2:F34" si="0">E2*D2</f>
        <v>23850</v>
      </c>
      <c r="G2" s="11">
        <v>35</v>
      </c>
      <c r="H2" s="10">
        <f t="shared" ref="H2:H31" si="1">G2*D2</f>
        <v>15750</v>
      </c>
      <c r="I2" s="9">
        <f>E2-G2</f>
        <v>18</v>
      </c>
      <c r="J2" s="7">
        <v>14</v>
      </c>
      <c r="K2" s="8" t="s">
        <v>25</v>
      </c>
      <c r="L2" s="12" t="s">
        <v>14</v>
      </c>
    </row>
    <row r="3" spans="1:12" x14ac:dyDescent="0.3">
      <c r="A3" s="6">
        <v>42193.77685185185</v>
      </c>
      <c r="B3" s="7">
        <v>85</v>
      </c>
      <c r="C3" s="8" t="s">
        <v>41</v>
      </c>
      <c r="D3" s="8">
        <v>690</v>
      </c>
      <c r="E3" s="9">
        <v>53</v>
      </c>
      <c r="F3" s="10">
        <f t="shared" si="0"/>
        <v>36570</v>
      </c>
      <c r="G3" s="11">
        <v>35</v>
      </c>
      <c r="H3" s="10">
        <f t="shared" si="1"/>
        <v>24150</v>
      </c>
      <c r="I3" s="9">
        <f>E3-G3</f>
        <v>18</v>
      </c>
      <c r="J3" s="7">
        <v>7</v>
      </c>
      <c r="K3" s="8" t="s">
        <v>24</v>
      </c>
      <c r="L3" s="12" t="s">
        <v>14</v>
      </c>
    </row>
    <row r="4" spans="1:12" x14ac:dyDescent="0.3">
      <c r="A4" s="6">
        <v>42171.012789351851</v>
      </c>
      <c r="B4" s="7">
        <v>85</v>
      </c>
      <c r="C4" s="8" t="s">
        <v>41</v>
      </c>
      <c r="D4" s="8">
        <v>550</v>
      </c>
      <c r="E4" s="9">
        <v>53</v>
      </c>
      <c r="F4" s="10">
        <f t="shared" si="0"/>
        <v>29150</v>
      </c>
      <c r="G4" s="11">
        <v>35</v>
      </c>
      <c r="H4" s="10">
        <f t="shared" si="1"/>
        <v>19250</v>
      </c>
      <c r="I4" s="9">
        <f>E4-G4</f>
        <v>18</v>
      </c>
      <c r="J4" s="7">
        <v>7</v>
      </c>
      <c r="K4" s="8" t="s">
        <v>24</v>
      </c>
      <c r="L4" s="12" t="s">
        <v>14</v>
      </c>
    </row>
    <row r="5" spans="1:12" x14ac:dyDescent="0.3">
      <c r="A5" s="6">
        <v>42157.081886574073</v>
      </c>
      <c r="B5" s="7">
        <v>85</v>
      </c>
      <c r="C5" s="8" t="s">
        <v>41</v>
      </c>
      <c r="D5" s="8">
        <v>630</v>
      </c>
      <c r="E5" s="9">
        <v>53</v>
      </c>
      <c r="F5" s="10">
        <f t="shared" si="0"/>
        <v>33390</v>
      </c>
      <c r="G5" s="11">
        <v>35</v>
      </c>
      <c r="H5" s="10">
        <f t="shared" si="1"/>
        <v>22050</v>
      </c>
      <c r="I5" s="9">
        <f>E5-G5</f>
        <v>18</v>
      </c>
      <c r="J5" s="7"/>
      <c r="K5" s="8" t="s">
        <v>13</v>
      </c>
      <c r="L5" s="12" t="s">
        <v>14</v>
      </c>
    </row>
    <row r="6" spans="1:12" x14ac:dyDescent="0.3">
      <c r="A6" s="6">
        <v>42114.646562499998</v>
      </c>
      <c r="B6" s="7">
        <v>85</v>
      </c>
      <c r="C6" s="8" t="s">
        <v>41</v>
      </c>
      <c r="D6" s="8">
        <v>800</v>
      </c>
      <c r="E6" s="9">
        <v>53</v>
      </c>
      <c r="F6" s="10">
        <f t="shared" si="0"/>
        <v>42400</v>
      </c>
      <c r="G6" s="11">
        <v>35</v>
      </c>
      <c r="H6" s="10">
        <f t="shared" si="1"/>
        <v>28000</v>
      </c>
      <c r="I6" s="9">
        <v>18</v>
      </c>
      <c r="J6" s="7">
        <v>23</v>
      </c>
      <c r="K6" s="8" t="s">
        <v>21</v>
      </c>
      <c r="L6" s="12" t="s">
        <v>14</v>
      </c>
    </row>
    <row r="7" spans="1:12" x14ac:dyDescent="0.3">
      <c r="A7" s="6">
        <v>42101.324837962966</v>
      </c>
      <c r="B7" s="7">
        <v>85</v>
      </c>
      <c r="C7" s="8" t="s">
        <v>41</v>
      </c>
      <c r="D7" s="8">
        <v>150</v>
      </c>
      <c r="E7" s="9">
        <v>53</v>
      </c>
      <c r="F7" s="10">
        <f t="shared" si="0"/>
        <v>7950</v>
      </c>
      <c r="G7" s="11">
        <v>35</v>
      </c>
      <c r="H7" s="10">
        <f t="shared" si="1"/>
        <v>5250</v>
      </c>
      <c r="I7" s="9">
        <f t="shared" ref="I7:I63" si="2">E7-G7</f>
        <v>18</v>
      </c>
      <c r="J7" s="7">
        <v>23</v>
      </c>
      <c r="K7" s="8" t="s">
        <v>21</v>
      </c>
      <c r="L7" s="12" t="s">
        <v>14</v>
      </c>
    </row>
    <row r="8" spans="1:12" x14ac:dyDescent="0.3">
      <c r="A8" s="6">
        <v>42092.394791666666</v>
      </c>
      <c r="B8" s="7">
        <v>85</v>
      </c>
      <c r="C8" s="8" t="s">
        <v>41</v>
      </c>
      <c r="D8" s="8">
        <v>755</v>
      </c>
      <c r="E8" s="9">
        <v>53</v>
      </c>
      <c r="F8" s="10">
        <f t="shared" si="0"/>
        <v>40015</v>
      </c>
      <c r="G8" s="11">
        <v>35</v>
      </c>
      <c r="H8" s="10">
        <f t="shared" si="1"/>
        <v>26425</v>
      </c>
      <c r="I8" s="9">
        <f t="shared" si="2"/>
        <v>18</v>
      </c>
      <c r="J8" s="7">
        <v>14</v>
      </c>
      <c r="K8" s="8" t="s">
        <v>25</v>
      </c>
      <c r="L8" s="12" t="s">
        <v>14</v>
      </c>
    </row>
    <row r="9" spans="1:12" x14ac:dyDescent="0.3">
      <c r="A9" s="6">
        <v>42092.394791666666</v>
      </c>
      <c r="B9" s="7">
        <v>85</v>
      </c>
      <c r="C9" s="8" t="s">
        <v>41</v>
      </c>
      <c r="D9" s="8">
        <v>300</v>
      </c>
      <c r="E9" s="9">
        <v>53</v>
      </c>
      <c r="F9" s="10">
        <f t="shared" si="0"/>
        <v>15900</v>
      </c>
      <c r="G9" s="11">
        <v>35</v>
      </c>
      <c r="H9" s="10">
        <f t="shared" si="1"/>
        <v>10500</v>
      </c>
      <c r="I9" s="9">
        <f t="shared" si="2"/>
        <v>18</v>
      </c>
      <c r="J9" s="7">
        <v>14</v>
      </c>
      <c r="K9" s="8" t="s">
        <v>25</v>
      </c>
      <c r="L9" s="12" t="s">
        <v>14</v>
      </c>
    </row>
    <row r="10" spans="1:12" x14ac:dyDescent="0.3">
      <c r="A10" s="6">
        <v>42087.598298611112</v>
      </c>
      <c r="B10" s="7">
        <v>85</v>
      </c>
      <c r="C10" s="8" t="s">
        <v>41</v>
      </c>
      <c r="D10" s="8">
        <v>522</v>
      </c>
      <c r="E10" s="9">
        <v>53</v>
      </c>
      <c r="F10" s="14">
        <f t="shared" si="0"/>
        <v>27666</v>
      </c>
      <c r="G10" s="11">
        <v>35</v>
      </c>
      <c r="H10" s="10">
        <f t="shared" si="1"/>
        <v>18270</v>
      </c>
      <c r="I10" s="9">
        <f t="shared" si="2"/>
        <v>18</v>
      </c>
      <c r="J10" s="7">
        <v>686</v>
      </c>
      <c r="K10" s="8" t="s">
        <v>31</v>
      </c>
      <c r="L10" s="12" t="s">
        <v>14</v>
      </c>
    </row>
    <row r="11" spans="1:12" x14ac:dyDescent="0.3">
      <c r="A11" s="6">
        <v>42087.598298611112</v>
      </c>
      <c r="B11" s="7">
        <v>85</v>
      </c>
      <c r="C11" s="8" t="s">
        <v>41</v>
      </c>
      <c r="D11" s="8">
        <v>410</v>
      </c>
      <c r="E11" s="9">
        <v>53</v>
      </c>
      <c r="F11" s="14">
        <f t="shared" si="0"/>
        <v>21730</v>
      </c>
      <c r="G11" s="11">
        <v>35</v>
      </c>
      <c r="H11" s="10">
        <f t="shared" si="1"/>
        <v>14350</v>
      </c>
      <c r="I11" s="9">
        <f t="shared" si="2"/>
        <v>18</v>
      </c>
      <c r="J11" s="7">
        <v>686</v>
      </c>
      <c r="K11" s="8" t="s">
        <v>31</v>
      </c>
      <c r="L11" s="12" t="s">
        <v>14</v>
      </c>
    </row>
    <row r="12" spans="1:12" x14ac:dyDescent="0.3">
      <c r="A12" s="6">
        <v>42019.647997685184</v>
      </c>
      <c r="B12" s="7">
        <v>85</v>
      </c>
      <c r="C12" s="8" t="s">
        <v>41</v>
      </c>
      <c r="D12" s="8">
        <v>330</v>
      </c>
      <c r="E12" s="9">
        <v>53</v>
      </c>
      <c r="F12" s="14">
        <f t="shared" si="0"/>
        <v>17490</v>
      </c>
      <c r="G12" s="11">
        <v>35</v>
      </c>
      <c r="H12" s="10">
        <f t="shared" si="1"/>
        <v>11550</v>
      </c>
      <c r="I12" s="9">
        <f t="shared" si="2"/>
        <v>18</v>
      </c>
      <c r="J12" s="7">
        <v>14</v>
      </c>
      <c r="K12" s="8" t="s">
        <v>25</v>
      </c>
      <c r="L12" s="12" t="s">
        <v>14</v>
      </c>
    </row>
    <row r="13" spans="1:12" x14ac:dyDescent="0.3">
      <c r="A13" s="6">
        <v>42019.647997685184</v>
      </c>
      <c r="B13" s="7">
        <v>85</v>
      </c>
      <c r="C13" s="8" t="s">
        <v>41</v>
      </c>
      <c r="D13" s="8">
        <v>236</v>
      </c>
      <c r="E13" s="9">
        <v>53</v>
      </c>
      <c r="F13" s="14">
        <f t="shared" si="0"/>
        <v>12508</v>
      </c>
      <c r="G13" s="11">
        <v>35</v>
      </c>
      <c r="H13" s="10">
        <f t="shared" si="1"/>
        <v>8260</v>
      </c>
      <c r="I13" s="9">
        <f t="shared" si="2"/>
        <v>18</v>
      </c>
      <c r="J13" s="7">
        <v>14</v>
      </c>
      <c r="K13" s="8" t="s">
        <v>25</v>
      </c>
      <c r="L13" s="12" t="s">
        <v>14</v>
      </c>
    </row>
    <row r="14" spans="1:12" x14ac:dyDescent="0.3">
      <c r="A14" s="6">
        <v>42363.544050925928</v>
      </c>
      <c r="B14" s="7">
        <v>5</v>
      </c>
      <c r="C14" s="8" t="s">
        <v>22</v>
      </c>
      <c r="D14" s="8">
        <v>490</v>
      </c>
      <c r="E14" s="9">
        <v>45</v>
      </c>
      <c r="F14" s="14">
        <f t="shared" si="0"/>
        <v>22050</v>
      </c>
      <c r="G14" s="11">
        <v>25</v>
      </c>
      <c r="H14" s="10">
        <f t="shared" si="1"/>
        <v>12250</v>
      </c>
      <c r="I14" s="9">
        <f t="shared" si="2"/>
        <v>20</v>
      </c>
      <c r="J14" s="7">
        <v>23</v>
      </c>
      <c r="K14" s="8" t="s">
        <v>21</v>
      </c>
      <c r="L14" s="12" t="s">
        <v>17</v>
      </c>
    </row>
    <row r="15" spans="1:12" x14ac:dyDescent="0.3">
      <c r="A15" s="6">
        <v>42361.909317129626</v>
      </c>
      <c r="B15" s="7">
        <v>5</v>
      </c>
      <c r="C15" s="8" t="s">
        <v>22</v>
      </c>
      <c r="D15" s="8">
        <v>200</v>
      </c>
      <c r="E15" s="9">
        <v>45</v>
      </c>
      <c r="F15" s="14">
        <f t="shared" si="0"/>
        <v>9000</v>
      </c>
      <c r="G15" s="11">
        <v>25</v>
      </c>
      <c r="H15" s="10">
        <f t="shared" si="1"/>
        <v>5000</v>
      </c>
      <c r="I15" s="9">
        <f t="shared" si="2"/>
        <v>20</v>
      </c>
      <c r="J15" s="7">
        <v>450</v>
      </c>
      <c r="K15" s="8" t="s">
        <v>18</v>
      </c>
      <c r="L15" s="12" t="s">
        <v>19</v>
      </c>
    </row>
    <row r="16" spans="1:12" x14ac:dyDescent="0.3">
      <c r="A16" s="6">
        <v>42356.622372685182</v>
      </c>
      <c r="B16" s="7">
        <v>5</v>
      </c>
      <c r="C16" s="8" t="s">
        <v>22</v>
      </c>
      <c r="D16" s="8">
        <v>500</v>
      </c>
      <c r="E16" s="9">
        <v>45</v>
      </c>
      <c r="F16" s="14">
        <f t="shared" si="0"/>
        <v>22500</v>
      </c>
      <c r="G16" s="11">
        <v>25</v>
      </c>
      <c r="H16" s="10">
        <f t="shared" si="1"/>
        <v>12500</v>
      </c>
      <c r="I16" s="9">
        <f t="shared" si="2"/>
        <v>20</v>
      </c>
      <c r="J16" s="7">
        <v>450</v>
      </c>
      <c r="K16" s="8" t="s">
        <v>18</v>
      </c>
      <c r="L16" s="12" t="s">
        <v>19</v>
      </c>
    </row>
    <row r="17" spans="1:12" x14ac:dyDescent="0.3">
      <c r="A17" s="6">
        <v>42356.282384259262</v>
      </c>
      <c r="B17" s="7">
        <v>5</v>
      </c>
      <c r="C17" s="8" t="s">
        <v>22</v>
      </c>
      <c r="D17" s="8">
        <v>1000</v>
      </c>
      <c r="E17" s="9">
        <v>45</v>
      </c>
      <c r="F17" s="14">
        <f t="shared" si="0"/>
        <v>45000</v>
      </c>
      <c r="G17" s="11">
        <v>25</v>
      </c>
      <c r="H17" s="10">
        <f t="shared" si="1"/>
        <v>25000</v>
      </c>
      <c r="I17" s="9">
        <f t="shared" si="2"/>
        <v>20</v>
      </c>
      <c r="J17" s="7">
        <v>450</v>
      </c>
      <c r="K17" s="8" t="s">
        <v>18</v>
      </c>
      <c r="L17" s="12" t="s">
        <v>19</v>
      </c>
    </row>
    <row r="18" spans="1:12" x14ac:dyDescent="0.3">
      <c r="A18" s="6">
        <v>42302.537442129629</v>
      </c>
      <c r="B18" s="7">
        <v>5</v>
      </c>
      <c r="C18" s="8" t="s">
        <v>22</v>
      </c>
      <c r="D18" s="8">
        <v>410</v>
      </c>
      <c r="E18" s="9">
        <v>45</v>
      </c>
      <c r="F18" s="14">
        <f t="shared" si="0"/>
        <v>18450</v>
      </c>
      <c r="G18" s="11">
        <v>25</v>
      </c>
      <c r="H18" s="10">
        <f t="shared" si="1"/>
        <v>10250</v>
      </c>
      <c r="I18" s="9">
        <f t="shared" si="2"/>
        <v>20</v>
      </c>
      <c r="J18" s="7">
        <v>14</v>
      </c>
      <c r="K18" s="8" t="s">
        <v>25</v>
      </c>
      <c r="L18" s="12" t="s">
        <v>17</v>
      </c>
    </row>
    <row r="19" spans="1:12" x14ac:dyDescent="0.3">
      <c r="A19" s="6">
        <v>42292.410150462965</v>
      </c>
      <c r="B19" s="7">
        <v>5</v>
      </c>
      <c r="C19" s="8" t="s">
        <v>22</v>
      </c>
      <c r="D19" s="8">
        <v>520</v>
      </c>
      <c r="E19" s="9">
        <v>45</v>
      </c>
      <c r="F19" s="14">
        <f t="shared" si="0"/>
        <v>23400</v>
      </c>
      <c r="G19" s="11">
        <v>25</v>
      </c>
      <c r="H19" s="10">
        <f t="shared" si="1"/>
        <v>13000</v>
      </c>
      <c r="I19" s="9">
        <f t="shared" si="2"/>
        <v>20</v>
      </c>
      <c r="J19" s="7">
        <v>14</v>
      </c>
      <c r="K19" s="8" t="s">
        <v>25</v>
      </c>
      <c r="L19" s="12" t="s">
        <v>17</v>
      </c>
    </row>
    <row r="20" spans="1:12" x14ac:dyDescent="0.3">
      <c r="A20" s="6">
        <v>42251.03365740741</v>
      </c>
      <c r="B20" s="7">
        <v>5</v>
      </c>
      <c r="C20" s="8" t="s">
        <v>22</v>
      </c>
      <c r="D20" s="8">
        <v>10</v>
      </c>
      <c r="E20" s="9">
        <v>45</v>
      </c>
      <c r="F20" s="14">
        <f t="shared" si="0"/>
        <v>450</v>
      </c>
      <c r="G20" s="11">
        <v>25</v>
      </c>
      <c r="H20" s="10">
        <f t="shared" si="1"/>
        <v>250</v>
      </c>
      <c r="I20" s="9">
        <f t="shared" si="2"/>
        <v>20</v>
      </c>
      <c r="J20" s="7">
        <v>7</v>
      </c>
      <c r="K20" s="8" t="s">
        <v>24</v>
      </c>
      <c r="L20" s="12" t="s">
        <v>17</v>
      </c>
    </row>
    <row r="21" spans="1:12" x14ac:dyDescent="0.3">
      <c r="A21" s="6">
        <v>42239.589618055557</v>
      </c>
      <c r="B21" s="7">
        <v>5</v>
      </c>
      <c r="C21" s="8" t="s">
        <v>22</v>
      </c>
      <c r="D21" s="8">
        <v>900</v>
      </c>
      <c r="E21" s="9">
        <v>45</v>
      </c>
      <c r="F21" s="14">
        <f t="shared" si="0"/>
        <v>40500</v>
      </c>
      <c r="G21" s="11">
        <v>25</v>
      </c>
      <c r="H21" s="10">
        <f t="shared" si="1"/>
        <v>22500</v>
      </c>
      <c r="I21" s="9">
        <f t="shared" si="2"/>
        <v>20</v>
      </c>
      <c r="J21" s="7">
        <v>450</v>
      </c>
      <c r="K21" s="8" t="s">
        <v>18</v>
      </c>
      <c r="L21" s="12" t="s">
        <v>19</v>
      </c>
    </row>
    <row r="22" spans="1:12" x14ac:dyDescent="0.3">
      <c r="A22" s="6">
        <v>42178.807916666665</v>
      </c>
      <c r="B22" s="7">
        <v>5</v>
      </c>
      <c r="C22" s="8" t="s">
        <v>22</v>
      </c>
      <c r="D22" s="8">
        <v>360</v>
      </c>
      <c r="E22" s="9">
        <v>45</v>
      </c>
      <c r="F22" s="14">
        <f t="shared" si="0"/>
        <v>16200</v>
      </c>
      <c r="G22" s="11">
        <v>25</v>
      </c>
      <c r="H22" s="10">
        <f t="shared" si="1"/>
        <v>9000</v>
      </c>
      <c r="I22" s="9">
        <f t="shared" si="2"/>
        <v>20</v>
      </c>
      <c r="J22" s="7">
        <v>686</v>
      </c>
      <c r="K22" s="8" t="s">
        <v>31</v>
      </c>
      <c r="L22" s="12" t="s">
        <v>17</v>
      </c>
    </row>
    <row r="23" spans="1:12" x14ac:dyDescent="0.3">
      <c r="A23" s="6">
        <v>42174.823912037034</v>
      </c>
      <c r="B23" s="7">
        <v>5</v>
      </c>
      <c r="C23" s="8" t="s">
        <v>22</v>
      </c>
      <c r="D23" s="8">
        <v>200</v>
      </c>
      <c r="E23" s="9">
        <v>45</v>
      </c>
      <c r="F23" s="14">
        <f t="shared" si="0"/>
        <v>9000</v>
      </c>
      <c r="G23" s="11">
        <v>25</v>
      </c>
      <c r="H23" s="10">
        <f t="shared" si="1"/>
        <v>5000</v>
      </c>
      <c r="I23" s="9">
        <f t="shared" si="2"/>
        <v>20</v>
      </c>
      <c r="J23" s="7">
        <v>450</v>
      </c>
      <c r="K23" s="8" t="s">
        <v>18</v>
      </c>
      <c r="L23" s="12" t="s">
        <v>19</v>
      </c>
    </row>
    <row r="24" spans="1:12" x14ac:dyDescent="0.3">
      <c r="A24" s="6">
        <v>42170.222777777781</v>
      </c>
      <c r="B24" s="7">
        <v>5</v>
      </c>
      <c r="C24" s="8" t="s">
        <v>22</v>
      </c>
      <c r="D24" s="8">
        <v>80</v>
      </c>
      <c r="E24" s="9">
        <v>45</v>
      </c>
      <c r="F24" s="14">
        <f t="shared" si="0"/>
        <v>3600</v>
      </c>
      <c r="G24" s="11">
        <v>25</v>
      </c>
      <c r="H24" s="10">
        <f t="shared" si="1"/>
        <v>2000</v>
      </c>
      <c r="I24" s="9">
        <f t="shared" si="2"/>
        <v>20</v>
      </c>
      <c r="J24" s="7">
        <v>7</v>
      </c>
      <c r="K24" s="8" t="s">
        <v>24</v>
      </c>
      <c r="L24" s="12" t="s">
        <v>17</v>
      </c>
    </row>
    <row r="25" spans="1:12" x14ac:dyDescent="0.3">
      <c r="A25" s="6">
        <v>42114.079085648147</v>
      </c>
      <c r="B25" s="7">
        <v>5</v>
      </c>
      <c r="C25" s="8" t="s">
        <v>22</v>
      </c>
      <c r="D25" s="8">
        <v>90</v>
      </c>
      <c r="E25" s="9">
        <v>45</v>
      </c>
      <c r="F25" s="10">
        <f t="shared" si="0"/>
        <v>4050</v>
      </c>
      <c r="G25" s="11">
        <v>25</v>
      </c>
      <c r="H25" s="10">
        <f t="shared" si="1"/>
        <v>2250</v>
      </c>
      <c r="I25" s="9">
        <f t="shared" si="2"/>
        <v>20</v>
      </c>
      <c r="J25" s="7">
        <v>686</v>
      </c>
      <c r="K25" s="8" t="s">
        <v>31</v>
      </c>
      <c r="L25" s="12" t="s">
        <v>17</v>
      </c>
    </row>
    <row r="26" spans="1:12" x14ac:dyDescent="0.3">
      <c r="A26" s="6">
        <v>42081.139097222222</v>
      </c>
      <c r="B26" s="7">
        <v>5</v>
      </c>
      <c r="C26" s="8" t="s">
        <v>22</v>
      </c>
      <c r="D26" s="8">
        <v>200</v>
      </c>
      <c r="E26" s="9">
        <v>45</v>
      </c>
      <c r="F26" s="10">
        <f t="shared" si="0"/>
        <v>9000</v>
      </c>
      <c r="G26" s="11">
        <v>25</v>
      </c>
      <c r="H26" s="10">
        <f t="shared" si="1"/>
        <v>5000</v>
      </c>
      <c r="I26" s="9">
        <f t="shared" si="2"/>
        <v>20</v>
      </c>
      <c r="J26" s="7">
        <v>450</v>
      </c>
      <c r="K26" s="8" t="s">
        <v>18</v>
      </c>
      <c r="L26" s="12" t="s">
        <v>19</v>
      </c>
    </row>
    <row r="27" spans="1:12" x14ac:dyDescent="0.3">
      <c r="A27" s="6">
        <v>42062.031087962961</v>
      </c>
      <c r="B27" s="7">
        <v>5</v>
      </c>
      <c r="C27" s="8" t="s">
        <v>22</v>
      </c>
      <c r="D27" s="8">
        <v>100</v>
      </c>
      <c r="E27" s="9">
        <v>45</v>
      </c>
      <c r="F27" s="10">
        <f t="shared" si="0"/>
        <v>4500</v>
      </c>
      <c r="G27" s="11">
        <v>25</v>
      </c>
      <c r="H27" s="10">
        <f t="shared" si="1"/>
        <v>2500</v>
      </c>
      <c r="I27" s="9">
        <f t="shared" si="2"/>
        <v>20</v>
      </c>
      <c r="J27" s="186">
        <v>7</v>
      </c>
      <c r="K27" s="8" t="s">
        <v>24</v>
      </c>
      <c r="L27" s="12" t="s">
        <v>17</v>
      </c>
    </row>
    <row r="28" spans="1:12" x14ac:dyDescent="0.3">
      <c r="A28" s="6">
        <v>42062.031087962961</v>
      </c>
      <c r="B28" s="7">
        <v>5</v>
      </c>
      <c r="C28" s="8" t="s">
        <v>22</v>
      </c>
      <c r="D28" s="8">
        <v>20</v>
      </c>
      <c r="E28" s="9">
        <v>45</v>
      </c>
      <c r="F28" s="10">
        <f t="shared" si="0"/>
        <v>900</v>
      </c>
      <c r="G28" s="11">
        <v>25</v>
      </c>
      <c r="H28" s="10">
        <f t="shared" si="1"/>
        <v>500</v>
      </c>
      <c r="I28" s="9">
        <f t="shared" si="2"/>
        <v>20</v>
      </c>
      <c r="J28" s="186">
        <v>7</v>
      </c>
      <c r="K28" s="8" t="s">
        <v>24</v>
      </c>
      <c r="L28" s="12" t="s">
        <v>17</v>
      </c>
    </row>
    <row r="29" spans="1:12" x14ac:dyDescent="0.3">
      <c r="A29" s="6">
        <v>42056.846168981479</v>
      </c>
      <c r="B29" s="7">
        <v>5</v>
      </c>
      <c r="C29" s="8" t="s">
        <v>22</v>
      </c>
      <c r="D29" s="8">
        <v>700</v>
      </c>
      <c r="E29" s="9">
        <v>45</v>
      </c>
      <c r="F29" s="10">
        <f t="shared" si="0"/>
        <v>31500</v>
      </c>
      <c r="G29" s="11">
        <v>25</v>
      </c>
      <c r="H29" s="10">
        <f t="shared" si="1"/>
        <v>17500</v>
      </c>
      <c r="I29" s="9">
        <f t="shared" si="2"/>
        <v>20</v>
      </c>
      <c r="J29" s="186">
        <v>450</v>
      </c>
      <c r="K29" s="8" t="s">
        <v>18</v>
      </c>
      <c r="L29" s="12" t="s">
        <v>19</v>
      </c>
    </row>
    <row r="30" spans="1:12" x14ac:dyDescent="0.3">
      <c r="A30" s="6">
        <v>42042.190925925926</v>
      </c>
      <c r="B30" s="7">
        <v>5</v>
      </c>
      <c r="C30" s="8" t="s">
        <v>22</v>
      </c>
      <c r="D30" s="8">
        <v>123</v>
      </c>
      <c r="E30" s="9">
        <v>45</v>
      </c>
      <c r="F30" s="10">
        <f t="shared" si="0"/>
        <v>5535</v>
      </c>
      <c r="G30" s="11">
        <v>25</v>
      </c>
      <c r="H30" s="10">
        <f t="shared" si="1"/>
        <v>3075</v>
      </c>
      <c r="I30" s="9">
        <f t="shared" si="2"/>
        <v>20</v>
      </c>
      <c r="J30" s="186"/>
      <c r="K30" s="8" t="s">
        <v>24</v>
      </c>
      <c r="L30" s="12" t="s">
        <v>17</v>
      </c>
    </row>
    <row r="31" spans="1:12" x14ac:dyDescent="0.3">
      <c r="A31" s="6">
        <v>42042.190925925926</v>
      </c>
      <c r="B31" s="7">
        <v>5</v>
      </c>
      <c r="C31" s="8" t="s">
        <v>22</v>
      </c>
      <c r="D31" s="8">
        <v>120</v>
      </c>
      <c r="E31" s="9">
        <v>45</v>
      </c>
      <c r="F31" s="10">
        <f t="shared" si="0"/>
        <v>5400</v>
      </c>
      <c r="G31" s="11">
        <v>25</v>
      </c>
      <c r="H31" s="10">
        <f t="shared" si="1"/>
        <v>3000</v>
      </c>
      <c r="I31" s="9">
        <f t="shared" si="2"/>
        <v>20</v>
      </c>
      <c r="J31" s="186">
        <v>7</v>
      </c>
      <c r="K31" s="8" t="s">
        <v>24</v>
      </c>
      <c r="L31" s="12" t="s">
        <v>17</v>
      </c>
    </row>
    <row r="32" spans="1:12" x14ac:dyDescent="0.3">
      <c r="A32" s="6">
        <v>42353.797326388885</v>
      </c>
      <c r="B32" s="7">
        <v>19</v>
      </c>
      <c r="C32" s="8" t="s">
        <v>37</v>
      </c>
      <c r="D32" s="8">
        <v>310</v>
      </c>
      <c r="E32" s="9">
        <v>37</v>
      </c>
      <c r="F32" s="10">
        <f t="shared" si="0"/>
        <v>11470</v>
      </c>
      <c r="G32" s="11">
        <v>25</v>
      </c>
      <c r="H32" s="10" t="e">
        <f>#REF!*D32</f>
        <v>#REF!</v>
      </c>
      <c r="I32" s="9">
        <f t="shared" si="2"/>
        <v>12</v>
      </c>
      <c r="J32" s="186">
        <v>572</v>
      </c>
      <c r="K32" s="8" t="s">
        <v>16</v>
      </c>
      <c r="L32" s="12" t="s">
        <v>17</v>
      </c>
    </row>
    <row r="33" spans="1:12" x14ac:dyDescent="0.3">
      <c r="A33" s="6">
        <v>42308.14162037037</v>
      </c>
      <c r="B33" s="7">
        <v>19</v>
      </c>
      <c r="C33" s="8" t="s">
        <v>37</v>
      </c>
      <c r="D33" s="8">
        <v>640</v>
      </c>
      <c r="E33" s="9">
        <v>37</v>
      </c>
      <c r="F33" s="10">
        <f t="shared" si="0"/>
        <v>23680</v>
      </c>
      <c r="G33" s="11">
        <v>25</v>
      </c>
      <c r="H33" s="10">
        <f>G33*D33</f>
        <v>16000</v>
      </c>
      <c r="I33" s="9">
        <f t="shared" si="2"/>
        <v>12</v>
      </c>
      <c r="J33" s="186">
        <v>7</v>
      </c>
      <c r="K33" s="8" t="s">
        <v>24</v>
      </c>
      <c r="L33" s="12" t="s">
        <v>17</v>
      </c>
    </row>
    <row r="34" spans="1:12" x14ac:dyDescent="0.3">
      <c r="A34" s="6">
        <v>42308.14162037037</v>
      </c>
      <c r="B34" s="7">
        <v>19</v>
      </c>
      <c r="C34" s="8" t="s">
        <v>37</v>
      </c>
      <c r="D34" s="8">
        <v>510</v>
      </c>
      <c r="E34" s="9">
        <v>37</v>
      </c>
      <c r="F34" s="10">
        <f t="shared" si="0"/>
        <v>18870</v>
      </c>
      <c r="G34" s="11">
        <v>25</v>
      </c>
      <c r="H34" s="10">
        <f>G34*D34</f>
        <v>12750</v>
      </c>
      <c r="I34" s="9">
        <f t="shared" si="2"/>
        <v>12</v>
      </c>
      <c r="J34" s="186">
        <v>7</v>
      </c>
      <c r="K34" s="8" t="s">
        <v>24</v>
      </c>
      <c r="L34" s="12" t="s">
        <v>14</v>
      </c>
    </row>
    <row r="35" spans="1:12" x14ac:dyDescent="0.3">
      <c r="A35" s="6">
        <v>42308.14162037037</v>
      </c>
      <c r="B35" s="7">
        <v>19</v>
      </c>
      <c r="C35" s="8" t="s">
        <v>37</v>
      </c>
      <c r="D35" s="8">
        <v>150</v>
      </c>
      <c r="E35" s="9">
        <v>37</v>
      </c>
      <c r="F35" s="10">
        <f>E30*D35</f>
        <v>6750</v>
      </c>
      <c r="G35" s="11">
        <v>25</v>
      </c>
      <c r="H35" s="10">
        <f>G35*D35</f>
        <v>3750</v>
      </c>
      <c r="I35" s="9">
        <f t="shared" si="2"/>
        <v>12</v>
      </c>
      <c r="J35" s="186">
        <v>23</v>
      </c>
      <c r="K35" s="8" t="s">
        <v>21</v>
      </c>
      <c r="L35" s="12" t="s">
        <v>14</v>
      </c>
    </row>
    <row r="36" spans="1:12" x14ac:dyDescent="0.3">
      <c r="A36" s="6">
        <v>42308.14162037037</v>
      </c>
      <c r="B36" s="7">
        <v>19</v>
      </c>
      <c r="C36" s="8" t="s">
        <v>37</v>
      </c>
      <c r="D36" s="8">
        <v>60</v>
      </c>
      <c r="E36" s="9">
        <v>37</v>
      </c>
      <c r="F36" s="10">
        <f t="shared" ref="F36:F77" si="3">E36*D36</f>
        <v>2220</v>
      </c>
      <c r="G36" s="11">
        <v>25</v>
      </c>
      <c r="H36" s="10" t="e">
        <f>#REF!*D36</f>
        <v>#REF!</v>
      </c>
      <c r="I36" s="9">
        <f t="shared" si="2"/>
        <v>12</v>
      </c>
      <c r="J36" s="186">
        <v>686</v>
      </c>
      <c r="K36" s="8" t="s">
        <v>31</v>
      </c>
      <c r="L36" s="12" t="s">
        <v>14</v>
      </c>
    </row>
    <row r="37" spans="1:12" x14ac:dyDescent="0.3">
      <c r="A37" s="6">
        <v>42299.058958333335</v>
      </c>
      <c r="B37" s="7">
        <v>19</v>
      </c>
      <c r="C37" s="8" t="s">
        <v>37</v>
      </c>
      <c r="D37" s="8">
        <v>490</v>
      </c>
      <c r="E37" s="9">
        <v>37</v>
      </c>
      <c r="F37" s="10">
        <f t="shared" si="3"/>
        <v>18130</v>
      </c>
      <c r="G37" s="11">
        <v>25</v>
      </c>
      <c r="H37" s="10">
        <f>G37*D37</f>
        <v>12250</v>
      </c>
      <c r="I37" s="9">
        <f t="shared" si="2"/>
        <v>12</v>
      </c>
      <c r="J37" s="186">
        <v>14</v>
      </c>
      <c r="K37" s="8" t="s">
        <v>25</v>
      </c>
      <c r="L37" s="12" t="s">
        <v>17</v>
      </c>
    </row>
    <row r="38" spans="1:12" x14ac:dyDescent="0.3">
      <c r="A38" s="6">
        <v>42260.909131944441</v>
      </c>
      <c r="B38" s="7">
        <v>19</v>
      </c>
      <c r="C38" s="8" t="s">
        <v>37</v>
      </c>
      <c r="D38" s="8">
        <v>560</v>
      </c>
      <c r="E38" s="9">
        <v>37</v>
      </c>
      <c r="F38" s="10">
        <f t="shared" si="3"/>
        <v>20720</v>
      </c>
      <c r="G38" s="11">
        <v>25</v>
      </c>
      <c r="H38" s="10" t="e">
        <f>#REF!*D38</f>
        <v>#REF!</v>
      </c>
      <c r="I38" s="9">
        <f t="shared" si="2"/>
        <v>12</v>
      </c>
      <c r="J38" s="7">
        <v>846</v>
      </c>
      <c r="K38" s="8" t="s">
        <v>30</v>
      </c>
      <c r="L38" s="12" t="s">
        <v>17</v>
      </c>
    </row>
    <row r="39" spans="1:12" x14ac:dyDescent="0.3">
      <c r="A39" s="6">
        <v>42236.647939814815</v>
      </c>
      <c r="B39" s="7">
        <v>19</v>
      </c>
      <c r="C39" s="8" t="s">
        <v>37</v>
      </c>
      <c r="D39" s="8">
        <v>600</v>
      </c>
      <c r="E39" s="9">
        <v>37</v>
      </c>
      <c r="F39" s="10">
        <f t="shared" si="3"/>
        <v>22200</v>
      </c>
      <c r="G39" s="11">
        <v>25</v>
      </c>
      <c r="H39" s="10" t="e">
        <f>#REF!*D39</f>
        <v>#REF!</v>
      </c>
      <c r="I39" s="9">
        <f t="shared" si="2"/>
        <v>12</v>
      </c>
      <c r="J39" s="7">
        <v>557</v>
      </c>
      <c r="K39" s="8" t="s">
        <v>27</v>
      </c>
      <c r="L39" s="12" t="s">
        <v>17</v>
      </c>
    </row>
    <row r="40" spans="1:12" x14ac:dyDescent="0.3">
      <c r="A40" s="6">
        <v>42235.001342592594</v>
      </c>
      <c r="B40" s="7">
        <v>19</v>
      </c>
      <c r="C40" s="8" t="s">
        <v>37</v>
      </c>
      <c r="D40" s="8">
        <v>80</v>
      </c>
      <c r="E40" s="9">
        <v>37</v>
      </c>
      <c r="F40" s="10">
        <f t="shared" si="3"/>
        <v>2960</v>
      </c>
      <c r="G40" s="11">
        <v>25</v>
      </c>
      <c r="H40" s="10" t="e">
        <f>#REF!*D40</f>
        <v>#REF!</v>
      </c>
      <c r="I40" s="9">
        <f t="shared" si="2"/>
        <v>12</v>
      </c>
      <c r="J40" s="7">
        <v>846</v>
      </c>
      <c r="K40" s="8" t="s">
        <v>30</v>
      </c>
      <c r="L40" s="12" t="s">
        <v>17</v>
      </c>
    </row>
    <row r="41" spans="1:12" x14ac:dyDescent="0.3">
      <c r="A41" s="6">
        <v>42209.782141203701</v>
      </c>
      <c r="B41" s="7">
        <v>19</v>
      </c>
      <c r="C41" s="8" t="s">
        <v>37</v>
      </c>
      <c r="D41" s="8">
        <v>820</v>
      </c>
      <c r="E41" s="9">
        <v>37</v>
      </c>
      <c r="F41" s="10">
        <f t="shared" si="3"/>
        <v>30340</v>
      </c>
      <c r="G41" s="11">
        <v>25</v>
      </c>
      <c r="H41" s="10" t="e">
        <f>#REF!*D41</f>
        <v>#REF!</v>
      </c>
      <c r="I41" s="9">
        <f t="shared" si="2"/>
        <v>12</v>
      </c>
      <c r="J41" s="7">
        <v>686</v>
      </c>
      <c r="K41" s="8" t="s">
        <v>31</v>
      </c>
      <c r="L41" s="12" t="s">
        <v>17</v>
      </c>
    </row>
    <row r="42" spans="1:12" x14ac:dyDescent="0.3">
      <c r="A42" s="6">
        <v>42193.152430555558</v>
      </c>
      <c r="B42" s="7">
        <v>19</v>
      </c>
      <c r="C42" s="8" t="s">
        <v>37</v>
      </c>
      <c r="D42" s="8">
        <v>940</v>
      </c>
      <c r="E42" s="9">
        <v>37</v>
      </c>
      <c r="F42" s="10">
        <f t="shared" si="3"/>
        <v>34780</v>
      </c>
      <c r="G42" s="11">
        <v>25</v>
      </c>
      <c r="H42" s="10">
        <f>G42*D42</f>
        <v>23500</v>
      </c>
      <c r="I42" s="9">
        <f t="shared" si="2"/>
        <v>12</v>
      </c>
      <c r="J42" s="7">
        <v>7</v>
      </c>
      <c r="K42" s="8" t="s">
        <v>24</v>
      </c>
      <c r="L42" s="12" t="s">
        <v>14</v>
      </c>
    </row>
    <row r="43" spans="1:12" x14ac:dyDescent="0.3">
      <c r="A43" s="6">
        <v>42169.095358796294</v>
      </c>
      <c r="B43" s="7">
        <v>19</v>
      </c>
      <c r="C43" s="8" t="s">
        <v>37</v>
      </c>
      <c r="D43" s="8">
        <v>190</v>
      </c>
      <c r="E43" s="9">
        <v>37</v>
      </c>
      <c r="F43" s="10">
        <f t="shared" si="3"/>
        <v>7030</v>
      </c>
      <c r="G43" s="11">
        <v>25</v>
      </c>
      <c r="H43" s="10">
        <f>G43*D43</f>
        <v>4750</v>
      </c>
      <c r="I43" s="9">
        <f t="shared" si="2"/>
        <v>12</v>
      </c>
      <c r="J43" s="7">
        <v>7</v>
      </c>
      <c r="K43" s="8" t="s">
        <v>24</v>
      </c>
      <c r="L43" s="12" t="s">
        <v>17</v>
      </c>
    </row>
    <row r="44" spans="1:12" x14ac:dyDescent="0.3">
      <c r="A44" s="6">
        <v>42146.125844907408</v>
      </c>
      <c r="B44" s="7">
        <v>19</v>
      </c>
      <c r="C44" s="8" t="s">
        <v>37</v>
      </c>
      <c r="D44" s="8">
        <v>930</v>
      </c>
      <c r="E44" s="9">
        <v>37</v>
      </c>
      <c r="F44" s="10">
        <f t="shared" si="3"/>
        <v>34410</v>
      </c>
      <c r="G44" s="11">
        <v>25</v>
      </c>
      <c r="H44" s="10" t="e">
        <f>#REF!*D44</f>
        <v>#REF!</v>
      </c>
      <c r="I44" s="9">
        <f t="shared" si="2"/>
        <v>12</v>
      </c>
      <c r="J44" s="7"/>
      <c r="K44" s="8" t="s">
        <v>23</v>
      </c>
      <c r="L44" s="12" t="s">
        <v>17</v>
      </c>
    </row>
    <row r="45" spans="1:12" x14ac:dyDescent="0.3">
      <c r="A45" s="6">
        <v>42138.95039351852</v>
      </c>
      <c r="B45" s="7">
        <v>19</v>
      </c>
      <c r="C45" s="8" t="s">
        <v>37</v>
      </c>
      <c r="D45" s="13">
        <v>340</v>
      </c>
      <c r="E45" s="9">
        <v>37</v>
      </c>
      <c r="F45" s="10">
        <f t="shared" si="3"/>
        <v>12580</v>
      </c>
      <c r="G45" s="11">
        <v>25</v>
      </c>
      <c r="H45" s="10" t="e">
        <f>#REF!*D45</f>
        <v>#REF!</v>
      </c>
      <c r="I45" s="9">
        <f t="shared" si="2"/>
        <v>12</v>
      </c>
      <c r="J45" s="7">
        <v>95</v>
      </c>
      <c r="K45" s="8" t="s">
        <v>99</v>
      </c>
      <c r="L45" s="12" t="s">
        <v>17</v>
      </c>
    </row>
    <row r="46" spans="1:12" x14ac:dyDescent="0.3">
      <c r="A46" s="6">
        <v>42131.558020833334</v>
      </c>
      <c r="B46" s="7">
        <v>19</v>
      </c>
      <c r="C46" s="8" t="s">
        <v>95</v>
      </c>
      <c r="D46" s="13">
        <v>840</v>
      </c>
      <c r="E46" s="9">
        <v>37</v>
      </c>
      <c r="F46" s="10">
        <f t="shared" si="3"/>
        <v>31080</v>
      </c>
      <c r="G46" s="11">
        <v>25</v>
      </c>
      <c r="H46" s="10">
        <f>G46*D46</f>
        <v>21000</v>
      </c>
      <c r="I46" s="9">
        <f t="shared" si="2"/>
        <v>12</v>
      </c>
      <c r="J46" s="7">
        <v>23</v>
      </c>
      <c r="K46" s="8" t="s">
        <v>21</v>
      </c>
      <c r="L46" s="12" t="s">
        <v>17</v>
      </c>
    </row>
    <row r="47" spans="1:12" x14ac:dyDescent="0.3">
      <c r="A47" s="6">
        <v>42109.297233796293</v>
      </c>
      <c r="B47" s="7">
        <v>19</v>
      </c>
      <c r="C47" s="8" t="s">
        <v>37</v>
      </c>
      <c r="D47" s="13">
        <v>590</v>
      </c>
      <c r="E47" s="9">
        <v>37</v>
      </c>
      <c r="F47" s="10">
        <f t="shared" si="3"/>
        <v>21830</v>
      </c>
      <c r="G47" s="11">
        <v>25</v>
      </c>
      <c r="H47" s="10">
        <f>G47*D47</f>
        <v>14750</v>
      </c>
      <c r="I47" s="9">
        <f t="shared" si="2"/>
        <v>12</v>
      </c>
      <c r="J47" s="7">
        <v>7</v>
      </c>
      <c r="K47" s="8" t="s">
        <v>24</v>
      </c>
      <c r="L47" s="12" t="s">
        <v>17</v>
      </c>
    </row>
    <row r="48" spans="1:12" x14ac:dyDescent="0.3">
      <c r="A48" s="6">
        <v>42108.7341087963</v>
      </c>
      <c r="B48" s="7">
        <v>19</v>
      </c>
      <c r="C48" s="8" t="s">
        <v>37</v>
      </c>
      <c r="D48" s="13">
        <v>430</v>
      </c>
      <c r="E48" s="9">
        <v>37</v>
      </c>
      <c r="F48" s="10">
        <f t="shared" si="3"/>
        <v>15910</v>
      </c>
      <c r="G48" s="11">
        <v>25</v>
      </c>
      <c r="H48" s="10" t="e">
        <f>#REF!*D48</f>
        <v>#REF!</v>
      </c>
      <c r="I48" s="9">
        <f t="shared" si="2"/>
        <v>12</v>
      </c>
      <c r="J48" s="7">
        <v>315</v>
      </c>
      <c r="K48" s="8" t="s">
        <v>40</v>
      </c>
      <c r="L48" s="12" t="s">
        <v>17</v>
      </c>
    </row>
    <row r="49" spans="1:12" x14ac:dyDescent="0.3">
      <c r="A49" s="6">
        <v>42106.063414351855</v>
      </c>
      <c r="B49" s="7">
        <v>19</v>
      </c>
      <c r="C49" s="8" t="s">
        <v>37</v>
      </c>
      <c r="D49" s="13">
        <v>20</v>
      </c>
      <c r="E49" s="9">
        <v>37</v>
      </c>
      <c r="F49" s="10">
        <f t="shared" si="3"/>
        <v>740</v>
      </c>
      <c r="G49" s="11">
        <v>25</v>
      </c>
      <c r="H49" s="10" t="e">
        <f>#REF!*D49</f>
        <v>#REF!</v>
      </c>
      <c r="I49" s="9">
        <f t="shared" si="2"/>
        <v>12</v>
      </c>
      <c r="J49" s="7">
        <v>686</v>
      </c>
      <c r="K49" s="8" t="s">
        <v>31</v>
      </c>
      <c r="L49" s="12" t="s">
        <v>14</v>
      </c>
    </row>
    <row r="50" spans="1:12" x14ac:dyDescent="0.3">
      <c r="A50" s="6">
        <v>42085.028495370374</v>
      </c>
      <c r="B50" s="7">
        <v>19</v>
      </c>
      <c r="C50" s="8" t="s">
        <v>37</v>
      </c>
      <c r="D50" s="13">
        <v>744</v>
      </c>
      <c r="E50" s="9">
        <v>37</v>
      </c>
      <c r="F50" s="10">
        <f t="shared" si="3"/>
        <v>27528</v>
      </c>
      <c r="G50" s="11">
        <v>25</v>
      </c>
      <c r="H50" s="10">
        <f>G50*D50</f>
        <v>18600</v>
      </c>
      <c r="I50" s="9">
        <f t="shared" si="2"/>
        <v>12</v>
      </c>
      <c r="J50" s="7">
        <v>14</v>
      </c>
      <c r="K50" s="8" t="s">
        <v>25</v>
      </c>
      <c r="L50" s="12" t="s">
        <v>17</v>
      </c>
    </row>
    <row r="51" spans="1:12" x14ac:dyDescent="0.3">
      <c r="A51" s="6">
        <v>42085.028495370374</v>
      </c>
      <c r="B51" s="7">
        <v>19</v>
      </c>
      <c r="C51" s="8" t="s">
        <v>37</v>
      </c>
      <c r="D51" s="13">
        <v>10</v>
      </c>
      <c r="E51" s="9">
        <v>37</v>
      </c>
      <c r="F51" s="10">
        <f t="shared" si="3"/>
        <v>370</v>
      </c>
      <c r="G51" s="11">
        <v>25</v>
      </c>
      <c r="H51" s="10">
        <f>G51*D51</f>
        <v>250</v>
      </c>
      <c r="I51" s="9">
        <f t="shared" si="2"/>
        <v>12</v>
      </c>
      <c r="J51" s="7">
        <v>14</v>
      </c>
      <c r="K51" s="8" t="s">
        <v>25</v>
      </c>
      <c r="L51" s="12" t="s">
        <v>17</v>
      </c>
    </row>
    <row r="52" spans="1:12" x14ac:dyDescent="0.3">
      <c r="A52" s="6">
        <v>42070.245937500003</v>
      </c>
      <c r="B52" s="7">
        <v>19</v>
      </c>
      <c r="C52" s="8" t="s">
        <v>37</v>
      </c>
      <c r="D52" s="13">
        <v>966</v>
      </c>
      <c r="E52" s="9">
        <v>37</v>
      </c>
      <c r="F52" s="10">
        <f t="shared" si="3"/>
        <v>35742</v>
      </c>
      <c r="G52" s="11">
        <v>25</v>
      </c>
      <c r="H52" s="10" t="e">
        <f>#REF!*D52</f>
        <v>#REF!</v>
      </c>
      <c r="I52" s="9">
        <f t="shared" si="2"/>
        <v>12</v>
      </c>
      <c r="J52" s="7">
        <v>572</v>
      </c>
      <c r="K52" s="8" t="s">
        <v>16</v>
      </c>
      <c r="L52" s="12" t="s">
        <v>17</v>
      </c>
    </row>
    <row r="53" spans="1:12" x14ac:dyDescent="0.3">
      <c r="A53" s="6">
        <v>42070.245937500003</v>
      </c>
      <c r="B53" s="7">
        <v>19</v>
      </c>
      <c r="C53" s="8" t="s">
        <v>37</v>
      </c>
      <c r="D53" s="13">
        <v>250</v>
      </c>
      <c r="E53" s="9">
        <v>37</v>
      </c>
      <c r="F53" s="10">
        <f t="shared" si="3"/>
        <v>9250</v>
      </c>
      <c r="G53" s="11">
        <v>25</v>
      </c>
      <c r="H53" s="10" t="e">
        <f>#REF!*D53</f>
        <v>#REF!</v>
      </c>
      <c r="I53" s="9">
        <f t="shared" si="2"/>
        <v>12</v>
      </c>
      <c r="J53" s="7">
        <v>572</v>
      </c>
      <c r="K53" s="8" t="s">
        <v>16</v>
      </c>
      <c r="L53" s="12" t="s">
        <v>17</v>
      </c>
    </row>
    <row r="54" spans="1:12" x14ac:dyDescent="0.3">
      <c r="A54" s="6">
        <v>42068.256620370368</v>
      </c>
      <c r="B54" s="7">
        <v>19</v>
      </c>
      <c r="C54" s="8" t="s">
        <v>37</v>
      </c>
      <c r="D54" s="13">
        <v>830</v>
      </c>
      <c r="E54" s="9">
        <v>37</v>
      </c>
      <c r="F54" s="10">
        <f t="shared" si="3"/>
        <v>30710</v>
      </c>
      <c r="G54" s="11">
        <v>25</v>
      </c>
      <c r="H54" s="10">
        <f t="shared" ref="H54:H117" si="4">G54*D54</f>
        <v>20750</v>
      </c>
      <c r="I54" s="9">
        <f t="shared" si="2"/>
        <v>12</v>
      </c>
      <c r="J54" s="7">
        <v>23</v>
      </c>
      <c r="K54" s="8" t="s">
        <v>21</v>
      </c>
      <c r="L54" s="12" t="s">
        <v>17</v>
      </c>
    </row>
    <row r="55" spans="1:12" x14ac:dyDescent="0.3">
      <c r="A55" s="6">
        <v>42068.256620370368</v>
      </c>
      <c r="B55" s="7">
        <v>19</v>
      </c>
      <c r="C55" s="8" t="s">
        <v>37</v>
      </c>
      <c r="D55" s="13">
        <v>366</v>
      </c>
      <c r="E55" s="9">
        <v>37</v>
      </c>
      <c r="F55" s="10">
        <f t="shared" si="3"/>
        <v>13542</v>
      </c>
      <c r="G55" s="11">
        <v>25</v>
      </c>
      <c r="H55" s="10">
        <f t="shared" si="4"/>
        <v>9150</v>
      </c>
      <c r="I55" s="9">
        <f t="shared" si="2"/>
        <v>12</v>
      </c>
      <c r="J55" s="7">
        <v>23</v>
      </c>
      <c r="K55" s="8" t="s">
        <v>21</v>
      </c>
      <c r="L55" s="12" t="s">
        <v>17</v>
      </c>
    </row>
    <row r="56" spans="1:12" x14ac:dyDescent="0.3">
      <c r="A56" s="6">
        <v>42066.797488425924</v>
      </c>
      <c r="B56" s="7">
        <v>19</v>
      </c>
      <c r="C56" s="8" t="s">
        <v>37</v>
      </c>
      <c r="D56" s="13">
        <v>640</v>
      </c>
      <c r="E56" s="9">
        <v>37</v>
      </c>
      <c r="F56" s="10">
        <f t="shared" si="3"/>
        <v>23680</v>
      </c>
      <c r="G56" s="11">
        <v>25</v>
      </c>
      <c r="H56" s="10">
        <f t="shared" si="4"/>
        <v>16000</v>
      </c>
      <c r="I56" s="9">
        <f t="shared" si="2"/>
        <v>12</v>
      </c>
      <c r="J56" s="7">
        <v>7</v>
      </c>
      <c r="K56" s="8" t="s">
        <v>24</v>
      </c>
      <c r="L56" s="12" t="s">
        <v>14</v>
      </c>
    </row>
    <row r="57" spans="1:12" x14ac:dyDescent="0.3">
      <c r="A57" s="6">
        <v>42066.797488425924</v>
      </c>
      <c r="B57" s="7">
        <v>19</v>
      </c>
      <c r="C57" s="8" t="s">
        <v>37</v>
      </c>
      <c r="D57" s="13">
        <v>123</v>
      </c>
      <c r="E57" s="9">
        <v>37</v>
      </c>
      <c r="F57" s="10">
        <f t="shared" si="3"/>
        <v>4551</v>
      </c>
      <c r="G57" s="11">
        <v>25</v>
      </c>
      <c r="H57" s="10">
        <f t="shared" si="4"/>
        <v>3075</v>
      </c>
      <c r="I57" s="9">
        <f t="shared" si="2"/>
        <v>12</v>
      </c>
      <c r="J57" s="7">
        <v>7</v>
      </c>
      <c r="K57" s="8" t="s">
        <v>24</v>
      </c>
      <c r="L57" s="12" t="s">
        <v>14</v>
      </c>
    </row>
    <row r="58" spans="1:12" x14ac:dyDescent="0.3">
      <c r="A58" s="6">
        <v>42059.707129629627</v>
      </c>
      <c r="B58" s="7">
        <v>19</v>
      </c>
      <c r="C58" s="8" t="s">
        <v>37</v>
      </c>
      <c r="D58" s="13">
        <v>550</v>
      </c>
      <c r="E58" s="9">
        <v>37</v>
      </c>
      <c r="F58" s="10">
        <f t="shared" si="3"/>
        <v>20350</v>
      </c>
      <c r="G58" s="11">
        <v>25</v>
      </c>
      <c r="H58" s="10">
        <f t="shared" si="4"/>
        <v>13750</v>
      </c>
      <c r="I58" s="9">
        <f t="shared" si="2"/>
        <v>12</v>
      </c>
      <c r="J58" s="7">
        <v>14</v>
      </c>
      <c r="K58" s="8" t="s">
        <v>25</v>
      </c>
      <c r="L58" s="12" t="s">
        <v>17</v>
      </c>
    </row>
    <row r="59" spans="1:12" x14ac:dyDescent="0.3">
      <c r="A59" s="6">
        <v>42059.707129629627</v>
      </c>
      <c r="B59" s="7">
        <v>19</v>
      </c>
      <c r="C59" s="8" t="s">
        <v>37</v>
      </c>
      <c r="D59" s="13">
        <v>50</v>
      </c>
      <c r="E59" s="9">
        <v>37</v>
      </c>
      <c r="F59" s="10">
        <f t="shared" si="3"/>
        <v>1850</v>
      </c>
      <c r="G59" s="11">
        <v>25</v>
      </c>
      <c r="H59" s="10">
        <f t="shared" si="4"/>
        <v>1250</v>
      </c>
      <c r="I59" s="9">
        <f t="shared" si="2"/>
        <v>12</v>
      </c>
      <c r="J59" s="7">
        <v>14</v>
      </c>
      <c r="K59" s="8" t="s">
        <v>25</v>
      </c>
      <c r="L59" s="12" t="s">
        <v>17</v>
      </c>
    </row>
    <row r="60" spans="1:12" x14ac:dyDescent="0.3">
      <c r="A60" s="6">
        <v>42054.930011574077</v>
      </c>
      <c r="B60" s="7">
        <v>19</v>
      </c>
      <c r="C60" s="8" t="s">
        <v>37</v>
      </c>
      <c r="D60" s="13">
        <v>500</v>
      </c>
      <c r="E60" s="9">
        <v>37</v>
      </c>
      <c r="F60" s="10">
        <f t="shared" si="3"/>
        <v>18500</v>
      </c>
      <c r="G60" s="11">
        <v>25</v>
      </c>
      <c r="H60" s="10">
        <f t="shared" si="4"/>
        <v>12500</v>
      </c>
      <c r="I60" s="9">
        <f t="shared" si="2"/>
        <v>12</v>
      </c>
      <c r="J60" s="7">
        <v>14</v>
      </c>
      <c r="K60" s="8" t="s">
        <v>25</v>
      </c>
      <c r="L60" s="12" t="s">
        <v>14</v>
      </c>
    </row>
    <row r="61" spans="1:12" x14ac:dyDescent="0.3">
      <c r="A61" s="6">
        <v>42054.930011574077</v>
      </c>
      <c r="B61" s="7">
        <v>19</v>
      </c>
      <c r="C61" s="8" t="s">
        <v>37</v>
      </c>
      <c r="D61" s="13">
        <v>100</v>
      </c>
      <c r="E61" s="9">
        <v>37</v>
      </c>
      <c r="F61" s="10">
        <f t="shared" si="3"/>
        <v>3700</v>
      </c>
      <c r="G61" s="11">
        <v>25</v>
      </c>
      <c r="H61" s="10">
        <f t="shared" si="4"/>
        <v>2500</v>
      </c>
      <c r="I61" s="9">
        <f t="shared" si="2"/>
        <v>12</v>
      </c>
      <c r="J61" s="7">
        <v>14</v>
      </c>
      <c r="K61" s="8" t="s">
        <v>25</v>
      </c>
      <c r="L61" s="12" t="s">
        <v>14</v>
      </c>
    </row>
    <row r="62" spans="1:12" x14ac:dyDescent="0.3">
      <c r="A62" s="6">
        <v>42048.796018518522</v>
      </c>
      <c r="B62" s="7">
        <v>19</v>
      </c>
      <c r="C62" s="8" t="s">
        <v>37</v>
      </c>
      <c r="D62" s="13">
        <v>456</v>
      </c>
      <c r="E62" s="9">
        <v>37</v>
      </c>
      <c r="F62" s="10">
        <f t="shared" si="3"/>
        <v>16872</v>
      </c>
      <c r="G62" s="11">
        <v>25</v>
      </c>
      <c r="H62" s="10">
        <f t="shared" si="4"/>
        <v>11400</v>
      </c>
      <c r="I62" s="9">
        <f t="shared" si="2"/>
        <v>12</v>
      </c>
      <c r="J62" s="7">
        <v>14</v>
      </c>
      <c r="K62" s="8" t="s">
        <v>25</v>
      </c>
      <c r="L62" s="12" t="s">
        <v>14</v>
      </c>
    </row>
    <row r="63" spans="1:12" x14ac:dyDescent="0.3">
      <c r="A63" s="6">
        <v>42048.796018518522</v>
      </c>
      <c r="B63" s="7">
        <v>19</v>
      </c>
      <c r="C63" s="8" t="s">
        <v>37</v>
      </c>
      <c r="D63" s="13">
        <v>410</v>
      </c>
      <c r="E63" s="9">
        <v>37</v>
      </c>
      <c r="F63" s="10">
        <f t="shared" si="3"/>
        <v>15170</v>
      </c>
      <c r="G63" s="11">
        <v>25</v>
      </c>
      <c r="H63" s="10">
        <f t="shared" si="4"/>
        <v>10250</v>
      </c>
      <c r="I63" s="9">
        <f t="shared" si="2"/>
        <v>12</v>
      </c>
      <c r="J63" s="7">
        <v>14</v>
      </c>
      <c r="K63" s="8" t="s">
        <v>25</v>
      </c>
      <c r="L63" s="12" t="s">
        <v>14</v>
      </c>
    </row>
    <row r="64" spans="1:12" x14ac:dyDescent="0.3">
      <c r="A64" s="6">
        <v>42198.313564814816</v>
      </c>
      <c r="B64" s="7">
        <v>33</v>
      </c>
      <c r="C64" s="8" t="s">
        <v>100</v>
      </c>
      <c r="D64" s="13">
        <v>300</v>
      </c>
      <c r="E64" s="9">
        <v>35</v>
      </c>
      <c r="F64" s="10">
        <f t="shared" si="3"/>
        <v>10500</v>
      </c>
      <c r="G64" s="11">
        <v>20</v>
      </c>
      <c r="H64" s="10">
        <f t="shared" si="4"/>
        <v>6000</v>
      </c>
      <c r="I64" s="9">
        <f>E64/G64</f>
        <v>1.75</v>
      </c>
      <c r="J64" s="7">
        <v>450</v>
      </c>
      <c r="K64" s="8" t="s">
        <v>18</v>
      </c>
      <c r="L64" s="12" t="s">
        <v>19</v>
      </c>
    </row>
    <row r="65" spans="1:12" x14ac:dyDescent="0.3">
      <c r="A65" s="6">
        <v>42397.334224537037</v>
      </c>
      <c r="B65" s="7">
        <v>34</v>
      </c>
      <c r="C65" s="8" t="s">
        <v>42</v>
      </c>
      <c r="D65" s="13">
        <v>190</v>
      </c>
      <c r="E65" s="9">
        <v>35</v>
      </c>
      <c r="F65" s="10">
        <f t="shared" si="3"/>
        <v>6650</v>
      </c>
      <c r="G65" s="11">
        <v>20</v>
      </c>
      <c r="H65" s="10">
        <f t="shared" si="4"/>
        <v>3800</v>
      </c>
      <c r="I65" s="9">
        <f>E65-G65</f>
        <v>15</v>
      </c>
      <c r="J65" s="7">
        <v>7</v>
      </c>
      <c r="K65" s="8" t="s">
        <v>24</v>
      </c>
      <c r="L65" s="12" t="s">
        <v>14</v>
      </c>
    </row>
    <row r="66" spans="1:12" x14ac:dyDescent="0.3">
      <c r="A66" s="6">
        <v>42305.334224537037</v>
      </c>
      <c r="B66" s="7">
        <v>34</v>
      </c>
      <c r="C66" s="8" t="s">
        <v>42</v>
      </c>
      <c r="D66" s="13">
        <v>500</v>
      </c>
      <c r="E66" s="9">
        <v>35</v>
      </c>
      <c r="F66" s="10">
        <f t="shared" si="3"/>
        <v>17500</v>
      </c>
      <c r="G66" s="11">
        <v>20</v>
      </c>
      <c r="H66" s="10">
        <f t="shared" si="4"/>
        <v>10000</v>
      </c>
      <c r="I66" s="9">
        <f>E66-G66</f>
        <v>15</v>
      </c>
      <c r="J66" s="7">
        <v>14</v>
      </c>
      <c r="K66" s="8" t="s">
        <v>25</v>
      </c>
      <c r="L66" s="12" t="s">
        <v>17</v>
      </c>
    </row>
    <row r="67" spans="1:12" x14ac:dyDescent="0.3">
      <c r="A67" s="6">
        <v>42305.334224537037</v>
      </c>
      <c r="B67" s="7">
        <v>34</v>
      </c>
      <c r="C67" s="8" t="s">
        <v>42</v>
      </c>
      <c r="D67" s="8">
        <v>400</v>
      </c>
      <c r="E67" s="9">
        <v>35</v>
      </c>
      <c r="F67" s="10">
        <f t="shared" si="3"/>
        <v>14000</v>
      </c>
      <c r="G67" s="11">
        <v>20</v>
      </c>
      <c r="H67" s="10">
        <f t="shared" si="4"/>
        <v>8000</v>
      </c>
      <c r="I67" s="9">
        <f>E67/G67</f>
        <v>1.75</v>
      </c>
      <c r="J67" s="7">
        <v>95</v>
      </c>
      <c r="K67" s="8" t="s">
        <v>99</v>
      </c>
      <c r="L67" s="12" t="s">
        <v>17</v>
      </c>
    </row>
    <row r="68" spans="1:12" x14ac:dyDescent="0.3">
      <c r="A68" s="6">
        <v>42305.334224537037</v>
      </c>
      <c r="B68" s="7">
        <v>34</v>
      </c>
      <c r="C68" s="8" t="s">
        <v>42</v>
      </c>
      <c r="D68" s="8">
        <v>300</v>
      </c>
      <c r="E68" s="9">
        <v>35</v>
      </c>
      <c r="F68" s="10">
        <f t="shared" si="3"/>
        <v>10500</v>
      </c>
      <c r="G68" s="11">
        <v>20</v>
      </c>
      <c r="H68" s="10">
        <f t="shared" si="4"/>
        <v>6000</v>
      </c>
      <c r="I68" s="9">
        <f>E68/G68</f>
        <v>1.75</v>
      </c>
      <c r="J68" s="7">
        <v>95</v>
      </c>
      <c r="K68" s="8" t="s">
        <v>23</v>
      </c>
      <c r="L68" s="12" t="s">
        <v>38</v>
      </c>
    </row>
    <row r="69" spans="1:12" x14ac:dyDescent="0.3">
      <c r="A69" s="6">
        <v>42305.334224537037</v>
      </c>
      <c r="B69" s="7">
        <v>34</v>
      </c>
      <c r="C69" s="8" t="s">
        <v>42</v>
      </c>
      <c r="D69" s="8">
        <v>200</v>
      </c>
      <c r="E69" s="9">
        <v>35</v>
      </c>
      <c r="F69" s="10">
        <f t="shared" si="3"/>
        <v>7000</v>
      </c>
      <c r="G69" s="11">
        <v>20</v>
      </c>
      <c r="H69" s="10">
        <f t="shared" si="4"/>
        <v>4000</v>
      </c>
      <c r="I69" s="9">
        <f>E69/G69</f>
        <v>1.75</v>
      </c>
      <c r="J69" s="7">
        <v>23</v>
      </c>
      <c r="K69" s="8" t="s">
        <v>21</v>
      </c>
      <c r="L69" s="12" t="s">
        <v>14</v>
      </c>
    </row>
    <row r="70" spans="1:12" x14ac:dyDescent="0.3">
      <c r="A70" s="6">
        <v>42305.334224537037</v>
      </c>
      <c r="B70" s="7">
        <v>34</v>
      </c>
      <c r="C70" s="8" t="s">
        <v>42</v>
      </c>
      <c r="D70" s="8">
        <v>190</v>
      </c>
      <c r="E70" s="9">
        <v>35</v>
      </c>
      <c r="F70" s="10">
        <f t="shared" si="3"/>
        <v>6650</v>
      </c>
      <c r="G70" s="11">
        <v>20</v>
      </c>
      <c r="H70" s="10">
        <f t="shared" si="4"/>
        <v>3800</v>
      </c>
      <c r="I70" s="9">
        <f>E70/G70</f>
        <v>1.75</v>
      </c>
      <c r="J70" s="7">
        <v>95</v>
      </c>
      <c r="K70" s="8" t="s">
        <v>23</v>
      </c>
      <c r="L70" s="12" t="s">
        <v>17</v>
      </c>
    </row>
    <row r="71" spans="1:12" x14ac:dyDescent="0.3">
      <c r="A71" s="6">
        <v>42301.598298611112</v>
      </c>
      <c r="B71" s="7">
        <v>34</v>
      </c>
      <c r="C71" s="8" t="s">
        <v>42</v>
      </c>
      <c r="D71" s="8">
        <v>190</v>
      </c>
      <c r="E71" s="9">
        <v>35</v>
      </c>
      <c r="F71" s="10">
        <f t="shared" si="3"/>
        <v>6650</v>
      </c>
      <c r="G71" s="11">
        <v>20</v>
      </c>
      <c r="H71" s="10">
        <f t="shared" si="4"/>
        <v>3800</v>
      </c>
      <c r="I71" s="9">
        <f>E71-G71</f>
        <v>15</v>
      </c>
      <c r="J71" s="7">
        <v>572</v>
      </c>
      <c r="K71" s="8" t="s">
        <v>16</v>
      </c>
      <c r="L71" s="12" t="s">
        <v>17</v>
      </c>
    </row>
    <row r="72" spans="1:12" x14ac:dyDescent="0.3">
      <c r="A72" s="6">
        <v>42262.35738425926</v>
      </c>
      <c r="B72" s="7">
        <v>34</v>
      </c>
      <c r="C72" s="8" t="s">
        <v>42</v>
      </c>
      <c r="D72" s="8">
        <v>300</v>
      </c>
      <c r="E72" s="9">
        <v>35</v>
      </c>
      <c r="F72" s="10">
        <f t="shared" si="3"/>
        <v>10500</v>
      </c>
      <c r="G72" s="11">
        <v>20</v>
      </c>
      <c r="H72" s="10">
        <f t="shared" si="4"/>
        <v>6000</v>
      </c>
      <c r="I72" s="9">
        <f>E72-G72</f>
        <v>15</v>
      </c>
      <c r="J72" s="7">
        <v>572</v>
      </c>
      <c r="K72" s="8" t="s">
        <v>16</v>
      </c>
      <c r="L72" s="12" t="s">
        <v>38</v>
      </c>
    </row>
    <row r="73" spans="1:12" x14ac:dyDescent="0.3">
      <c r="A73" s="6">
        <v>42231.256319444445</v>
      </c>
      <c r="B73" s="7">
        <v>34</v>
      </c>
      <c r="C73" s="8" t="s">
        <v>42</v>
      </c>
      <c r="D73" s="8">
        <v>320</v>
      </c>
      <c r="E73" s="9">
        <v>35</v>
      </c>
      <c r="F73" s="10">
        <f t="shared" si="3"/>
        <v>11200</v>
      </c>
      <c r="G73" s="11">
        <v>20</v>
      </c>
      <c r="H73" s="10">
        <f t="shared" si="4"/>
        <v>6400</v>
      </c>
      <c r="I73" s="9">
        <f>E73/G73</f>
        <v>1.75</v>
      </c>
      <c r="J73" s="7">
        <v>23</v>
      </c>
      <c r="K73" s="8" t="s">
        <v>21</v>
      </c>
      <c r="L73" s="12" t="s">
        <v>14</v>
      </c>
    </row>
    <row r="74" spans="1:12" x14ac:dyDescent="0.3">
      <c r="A74" s="6">
        <v>42170.747731481482</v>
      </c>
      <c r="B74" s="7">
        <v>34</v>
      </c>
      <c r="C74" s="8" t="s">
        <v>100</v>
      </c>
      <c r="D74" s="8">
        <v>400</v>
      </c>
      <c r="E74" s="9">
        <v>35</v>
      </c>
      <c r="F74" s="10">
        <f t="shared" si="3"/>
        <v>14000</v>
      </c>
      <c r="G74" s="11">
        <v>20</v>
      </c>
      <c r="H74" s="10">
        <f t="shared" si="4"/>
        <v>8000</v>
      </c>
      <c r="I74" s="9">
        <f>E74/G74</f>
        <v>1.75</v>
      </c>
      <c r="J74" s="7">
        <v>450</v>
      </c>
      <c r="K74" s="8" t="s">
        <v>18</v>
      </c>
      <c r="L74" s="12" t="s">
        <v>19</v>
      </c>
    </row>
    <row r="75" spans="1:12" x14ac:dyDescent="0.3">
      <c r="A75" s="6">
        <v>42143.930011574077</v>
      </c>
      <c r="B75" s="7">
        <v>34</v>
      </c>
      <c r="C75" s="8" t="s">
        <v>42</v>
      </c>
      <c r="D75" s="8">
        <v>200</v>
      </c>
      <c r="E75" s="9">
        <v>35</v>
      </c>
      <c r="F75" s="10">
        <f t="shared" si="3"/>
        <v>7000</v>
      </c>
      <c r="G75" s="11">
        <v>20</v>
      </c>
      <c r="H75" s="10">
        <f t="shared" si="4"/>
        <v>4000</v>
      </c>
      <c r="I75" s="9">
        <f>E75-G75</f>
        <v>15</v>
      </c>
      <c r="J75" s="7">
        <v>686</v>
      </c>
      <c r="K75" s="8" t="s">
        <v>31</v>
      </c>
      <c r="L75" s="12" t="s">
        <v>14</v>
      </c>
    </row>
    <row r="76" spans="1:12" x14ac:dyDescent="0.3">
      <c r="A76" s="6">
        <v>42137.735925925925</v>
      </c>
      <c r="B76" s="7">
        <v>34</v>
      </c>
      <c r="C76" s="8" t="s">
        <v>100</v>
      </c>
      <c r="D76" s="8">
        <v>400</v>
      </c>
      <c r="E76" s="9">
        <v>35</v>
      </c>
      <c r="F76" s="10">
        <f t="shared" si="3"/>
        <v>14000</v>
      </c>
      <c r="G76" s="11">
        <v>20</v>
      </c>
      <c r="H76" s="10">
        <f t="shared" si="4"/>
        <v>8000</v>
      </c>
      <c r="I76" s="9">
        <f>E76/G76</f>
        <v>1.75</v>
      </c>
      <c r="J76" s="7">
        <v>450</v>
      </c>
      <c r="K76" s="8" t="s">
        <v>18</v>
      </c>
      <c r="L76" s="12" t="s">
        <v>19</v>
      </c>
    </row>
    <row r="77" spans="1:12" x14ac:dyDescent="0.3">
      <c r="A77" s="6">
        <v>42111.92732638889</v>
      </c>
      <c r="B77" s="7">
        <v>34</v>
      </c>
      <c r="C77" s="8" t="s">
        <v>42</v>
      </c>
      <c r="D77" s="8">
        <v>320</v>
      </c>
      <c r="E77" s="9">
        <v>35</v>
      </c>
      <c r="F77" s="10">
        <f t="shared" si="3"/>
        <v>11200</v>
      </c>
      <c r="G77" s="11">
        <v>20</v>
      </c>
      <c r="H77" s="10">
        <f t="shared" si="4"/>
        <v>6400</v>
      </c>
      <c r="I77" s="9">
        <f>E77/G77</f>
        <v>1.75</v>
      </c>
      <c r="J77" s="7">
        <v>95</v>
      </c>
      <c r="K77" s="8" t="s">
        <v>99</v>
      </c>
      <c r="L77" s="12" t="s">
        <v>17</v>
      </c>
    </row>
    <row r="78" spans="1:12" x14ac:dyDescent="0.3">
      <c r="A78" s="6">
        <v>42111.916250000002</v>
      </c>
      <c r="B78" s="7">
        <v>34</v>
      </c>
      <c r="C78" s="8" t="s">
        <v>42</v>
      </c>
      <c r="D78" s="8">
        <v>190</v>
      </c>
      <c r="E78" s="9">
        <v>35</v>
      </c>
      <c r="F78" s="10">
        <f>E81*D78</f>
        <v>6650</v>
      </c>
      <c r="G78" s="11">
        <v>20</v>
      </c>
      <c r="H78" s="10">
        <f t="shared" si="4"/>
        <v>3800</v>
      </c>
      <c r="I78" s="9">
        <f>E78/G78</f>
        <v>1.75</v>
      </c>
      <c r="J78" s="7">
        <v>95</v>
      </c>
      <c r="K78" s="8" t="s">
        <v>23</v>
      </c>
      <c r="L78" s="12" t="s">
        <v>17</v>
      </c>
    </row>
    <row r="79" spans="1:12" x14ac:dyDescent="0.3">
      <c r="A79" s="6">
        <v>42090.102986111109</v>
      </c>
      <c r="B79" s="7">
        <v>34</v>
      </c>
      <c r="C79" s="8" t="s">
        <v>42</v>
      </c>
      <c r="D79" s="8">
        <v>190</v>
      </c>
      <c r="E79" s="9">
        <v>35</v>
      </c>
      <c r="F79" s="10">
        <f t="shared" ref="F79:F125" si="5">E79*D79</f>
        <v>6650</v>
      </c>
      <c r="G79" s="11">
        <v>20</v>
      </c>
      <c r="H79" s="10">
        <f t="shared" si="4"/>
        <v>3800</v>
      </c>
      <c r="I79" s="9">
        <f>E79-G79</f>
        <v>15</v>
      </c>
      <c r="J79" s="7">
        <v>572</v>
      </c>
      <c r="K79" s="8" t="s">
        <v>16</v>
      </c>
      <c r="L79" s="12" t="s">
        <v>38</v>
      </c>
    </row>
    <row r="80" spans="1:12" x14ac:dyDescent="0.3">
      <c r="A80" s="6">
        <v>42086.13385416667</v>
      </c>
      <c r="B80" s="7">
        <v>34</v>
      </c>
      <c r="C80" s="8" t="s">
        <v>42</v>
      </c>
      <c r="D80" s="8">
        <v>300</v>
      </c>
      <c r="E80" s="9">
        <v>35</v>
      </c>
      <c r="F80" s="10">
        <f t="shared" si="5"/>
        <v>10500</v>
      </c>
      <c r="G80" s="11">
        <v>20</v>
      </c>
      <c r="H80" s="10">
        <f t="shared" si="4"/>
        <v>6000</v>
      </c>
      <c r="I80" s="9">
        <f>E80-G80</f>
        <v>15</v>
      </c>
      <c r="J80" s="7">
        <v>7</v>
      </c>
      <c r="K80" s="8" t="s">
        <v>24</v>
      </c>
      <c r="L80" s="12" t="s">
        <v>17</v>
      </c>
    </row>
    <row r="81" spans="1:12" x14ac:dyDescent="0.3">
      <c r="A81" s="6">
        <v>42085.028495370374</v>
      </c>
      <c r="B81" s="7">
        <v>34</v>
      </c>
      <c r="C81" s="8" t="s">
        <v>42</v>
      </c>
      <c r="D81" s="8">
        <v>400</v>
      </c>
      <c r="E81" s="9">
        <v>35</v>
      </c>
      <c r="F81" s="10">
        <f t="shared" si="5"/>
        <v>14000</v>
      </c>
      <c r="G81" s="11">
        <v>20</v>
      </c>
      <c r="H81" s="10">
        <f t="shared" si="4"/>
        <v>8000</v>
      </c>
      <c r="I81" s="9">
        <f>E81/G81</f>
        <v>1.75</v>
      </c>
      <c r="J81" s="7">
        <v>95</v>
      </c>
      <c r="K81" s="8" t="s">
        <v>23</v>
      </c>
      <c r="L81" s="12" t="s">
        <v>14</v>
      </c>
    </row>
    <row r="82" spans="1:12" x14ac:dyDescent="0.3">
      <c r="A82" s="6">
        <v>42083.334374999999</v>
      </c>
      <c r="B82" s="7">
        <v>34</v>
      </c>
      <c r="C82" s="8" t="s">
        <v>42</v>
      </c>
      <c r="D82" s="8">
        <v>320</v>
      </c>
      <c r="E82" s="9">
        <v>35</v>
      </c>
      <c r="F82" s="10">
        <f t="shared" si="5"/>
        <v>11200</v>
      </c>
      <c r="G82" s="11">
        <v>20</v>
      </c>
      <c r="H82" s="10">
        <f t="shared" si="4"/>
        <v>6400</v>
      </c>
      <c r="I82" s="9">
        <f>E82-G82</f>
        <v>15</v>
      </c>
      <c r="J82" s="7">
        <v>686</v>
      </c>
      <c r="K82" s="8" t="s">
        <v>31</v>
      </c>
      <c r="L82" s="12" t="s">
        <v>17</v>
      </c>
    </row>
    <row r="83" spans="1:12" x14ac:dyDescent="0.3">
      <c r="A83" s="6">
        <v>42080.92732638889</v>
      </c>
      <c r="B83" s="7">
        <v>34</v>
      </c>
      <c r="C83" s="8" t="s">
        <v>42</v>
      </c>
      <c r="D83" s="8">
        <v>42</v>
      </c>
      <c r="E83" s="9">
        <v>35</v>
      </c>
      <c r="F83" s="10">
        <f t="shared" si="5"/>
        <v>1470</v>
      </c>
      <c r="G83" s="11">
        <v>20</v>
      </c>
      <c r="H83" s="10">
        <f t="shared" si="4"/>
        <v>840</v>
      </c>
      <c r="I83" s="9">
        <f>E83-G83</f>
        <v>15</v>
      </c>
      <c r="J83" s="7">
        <v>846</v>
      </c>
      <c r="K83" s="8" t="s">
        <v>30</v>
      </c>
      <c r="L83" s="12" t="s">
        <v>17</v>
      </c>
    </row>
    <row r="84" spans="1:12" x14ac:dyDescent="0.3">
      <c r="A84" s="6">
        <v>42079.887129629627</v>
      </c>
      <c r="B84" s="7">
        <v>34</v>
      </c>
      <c r="C84" s="8" t="s">
        <v>42</v>
      </c>
      <c r="D84" s="8">
        <v>190</v>
      </c>
      <c r="E84" s="9">
        <v>35</v>
      </c>
      <c r="F84" s="10">
        <f t="shared" si="5"/>
        <v>6650</v>
      </c>
      <c r="G84" s="11">
        <v>20</v>
      </c>
      <c r="H84" s="10">
        <f t="shared" si="4"/>
        <v>3800</v>
      </c>
      <c r="I84" s="9">
        <f>E84-G84</f>
        <v>15</v>
      </c>
      <c r="J84" s="7">
        <v>572</v>
      </c>
      <c r="K84" s="8" t="s">
        <v>16</v>
      </c>
      <c r="L84" s="12" t="s">
        <v>38</v>
      </c>
    </row>
    <row r="85" spans="1:12" x14ac:dyDescent="0.3">
      <c r="A85" s="6">
        <v>42078.35738425926</v>
      </c>
      <c r="B85" s="7">
        <v>34</v>
      </c>
      <c r="C85" s="8" t="s">
        <v>42</v>
      </c>
      <c r="D85" s="8">
        <v>400</v>
      </c>
      <c r="E85" s="9">
        <v>35</v>
      </c>
      <c r="F85" s="10">
        <f t="shared" si="5"/>
        <v>14000</v>
      </c>
      <c r="G85" s="11">
        <v>20</v>
      </c>
      <c r="H85" s="10">
        <f t="shared" si="4"/>
        <v>8000</v>
      </c>
      <c r="I85" s="9">
        <f>E85-G85</f>
        <v>15</v>
      </c>
      <c r="J85" s="7">
        <v>14</v>
      </c>
      <c r="K85" s="8" t="s">
        <v>25</v>
      </c>
      <c r="L85" s="12" t="s">
        <v>14</v>
      </c>
    </row>
    <row r="86" spans="1:12" x14ac:dyDescent="0.3">
      <c r="A86" s="6">
        <v>42078.161215277774</v>
      </c>
      <c r="B86" s="7">
        <v>34</v>
      </c>
      <c r="C86" s="8" t="s">
        <v>100</v>
      </c>
      <c r="D86" s="8">
        <v>300</v>
      </c>
      <c r="E86" s="9">
        <v>35</v>
      </c>
      <c r="F86" s="10">
        <f t="shared" si="5"/>
        <v>10500</v>
      </c>
      <c r="G86" s="11">
        <v>20</v>
      </c>
      <c r="H86" s="10">
        <f t="shared" si="4"/>
        <v>6000</v>
      </c>
      <c r="I86" s="9">
        <f t="shared" ref="I86:I91" si="6">E86/G86</f>
        <v>1.75</v>
      </c>
      <c r="J86" s="7">
        <v>450</v>
      </c>
      <c r="K86" s="8" t="s">
        <v>18</v>
      </c>
      <c r="L86" s="12" t="s">
        <v>19</v>
      </c>
    </row>
    <row r="87" spans="1:12" x14ac:dyDescent="0.3">
      <c r="A87" s="6">
        <v>42077.308761574073</v>
      </c>
      <c r="B87" s="7">
        <v>34</v>
      </c>
      <c r="C87" s="8" t="s">
        <v>100</v>
      </c>
      <c r="D87" s="8">
        <v>200</v>
      </c>
      <c r="E87" s="9">
        <v>35</v>
      </c>
      <c r="F87" s="10">
        <f t="shared" si="5"/>
        <v>7000</v>
      </c>
      <c r="G87" s="11">
        <v>20</v>
      </c>
      <c r="H87" s="10">
        <f t="shared" si="4"/>
        <v>4000</v>
      </c>
      <c r="I87" s="9">
        <f t="shared" si="6"/>
        <v>1.75</v>
      </c>
      <c r="J87" s="7">
        <v>450</v>
      </c>
      <c r="K87" s="8" t="s">
        <v>18</v>
      </c>
      <c r="L87" s="12" t="s">
        <v>19</v>
      </c>
    </row>
    <row r="88" spans="1:12" x14ac:dyDescent="0.3">
      <c r="A88" s="6">
        <v>42075.796851851854</v>
      </c>
      <c r="B88" s="7">
        <v>34</v>
      </c>
      <c r="C88" s="8" t="s">
        <v>100</v>
      </c>
      <c r="D88" s="8">
        <v>300</v>
      </c>
      <c r="E88" s="9">
        <v>35</v>
      </c>
      <c r="F88" s="10">
        <f t="shared" si="5"/>
        <v>10500</v>
      </c>
      <c r="G88" s="11">
        <v>20</v>
      </c>
      <c r="H88" s="10">
        <f t="shared" si="4"/>
        <v>6000</v>
      </c>
      <c r="I88" s="9">
        <f t="shared" si="6"/>
        <v>1.75</v>
      </c>
      <c r="J88" s="7">
        <v>450</v>
      </c>
      <c r="K88" s="8" t="s">
        <v>18</v>
      </c>
      <c r="L88" s="12" t="s">
        <v>19</v>
      </c>
    </row>
    <row r="89" spans="1:12" x14ac:dyDescent="0.3">
      <c r="A89" s="6">
        <v>42073.886967592596</v>
      </c>
      <c r="B89" s="7">
        <v>34</v>
      </c>
      <c r="C89" s="8" t="s">
        <v>100</v>
      </c>
      <c r="D89" s="8">
        <v>200</v>
      </c>
      <c r="E89" s="9">
        <v>35</v>
      </c>
      <c r="F89" s="10">
        <f t="shared" si="5"/>
        <v>7000</v>
      </c>
      <c r="G89" s="11">
        <v>20</v>
      </c>
      <c r="H89" s="10">
        <f t="shared" si="4"/>
        <v>4000</v>
      </c>
      <c r="I89" s="9">
        <f t="shared" si="6"/>
        <v>1.75</v>
      </c>
      <c r="J89" s="7">
        <v>450</v>
      </c>
      <c r="K89" s="8" t="s">
        <v>18</v>
      </c>
      <c r="L89" s="12" t="s">
        <v>19</v>
      </c>
    </row>
    <row r="90" spans="1:12" x14ac:dyDescent="0.3">
      <c r="A90" s="6">
        <v>42073.642685185187</v>
      </c>
      <c r="B90" s="7">
        <v>34</v>
      </c>
      <c r="C90" s="8" t="s">
        <v>100</v>
      </c>
      <c r="D90" s="8">
        <v>300</v>
      </c>
      <c r="E90" s="9">
        <v>35</v>
      </c>
      <c r="F90" s="10">
        <f t="shared" si="5"/>
        <v>10500</v>
      </c>
      <c r="G90" s="11">
        <v>20</v>
      </c>
      <c r="H90" s="10">
        <f t="shared" si="4"/>
        <v>6000</v>
      </c>
      <c r="I90" s="9">
        <f t="shared" si="6"/>
        <v>1.75</v>
      </c>
      <c r="J90" s="7">
        <v>450</v>
      </c>
      <c r="K90" s="8" t="s">
        <v>18</v>
      </c>
      <c r="L90" s="12" t="s">
        <v>19</v>
      </c>
    </row>
    <row r="91" spans="1:12" x14ac:dyDescent="0.3">
      <c r="A91" s="6">
        <v>42054.536412037036</v>
      </c>
      <c r="B91" s="7">
        <v>34</v>
      </c>
      <c r="C91" s="8" t="s">
        <v>42</v>
      </c>
      <c r="D91" s="8">
        <v>800</v>
      </c>
      <c r="E91" s="9">
        <v>35</v>
      </c>
      <c r="F91" s="10">
        <f t="shared" si="5"/>
        <v>28000</v>
      </c>
      <c r="G91" s="11">
        <v>20</v>
      </c>
      <c r="H91" s="10">
        <f t="shared" si="4"/>
        <v>16000</v>
      </c>
      <c r="I91" s="9">
        <f t="shared" si="6"/>
        <v>1.75</v>
      </c>
      <c r="J91" s="7">
        <v>557</v>
      </c>
      <c r="K91" s="8" t="s">
        <v>27</v>
      </c>
      <c r="L91" s="12" t="s">
        <v>17</v>
      </c>
    </row>
    <row r="92" spans="1:12" x14ac:dyDescent="0.3">
      <c r="A92" s="6">
        <v>42054.392106481479</v>
      </c>
      <c r="B92" s="7">
        <v>34</v>
      </c>
      <c r="C92" s="8" t="s">
        <v>42</v>
      </c>
      <c r="D92" s="8">
        <v>456</v>
      </c>
      <c r="E92" s="9">
        <v>35</v>
      </c>
      <c r="F92" s="10">
        <f t="shared" si="5"/>
        <v>15960</v>
      </c>
      <c r="G92" s="11">
        <v>20</v>
      </c>
      <c r="H92" s="10">
        <f t="shared" si="4"/>
        <v>9120</v>
      </c>
      <c r="I92" s="9">
        <f>E92-G92</f>
        <v>15</v>
      </c>
      <c r="J92" s="7">
        <v>14</v>
      </c>
      <c r="K92" s="8" t="s">
        <v>25</v>
      </c>
      <c r="L92" s="12" t="s">
        <v>17</v>
      </c>
    </row>
    <row r="93" spans="1:12" x14ac:dyDescent="0.3">
      <c r="A93" s="6">
        <v>42053.213356481479</v>
      </c>
      <c r="B93" s="7">
        <v>34</v>
      </c>
      <c r="C93" s="8" t="s">
        <v>42</v>
      </c>
      <c r="D93" s="8">
        <v>500</v>
      </c>
      <c r="E93" s="9">
        <v>35</v>
      </c>
      <c r="F93" s="10">
        <f t="shared" si="5"/>
        <v>17500</v>
      </c>
      <c r="G93" s="11">
        <v>20</v>
      </c>
      <c r="H93" s="10">
        <f t="shared" si="4"/>
        <v>10000</v>
      </c>
      <c r="I93" s="9">
        <f>E93/G93</f>
        <v>1.75</v>
      </c>
      <c r="J93" s="7">
        <v>95</v>
      </c>
      <c r="K93" s="8" t="s">
        <v>99</v>
      </c>
      <c r="L93" s="12" t="s">
        <v>17</v>
      </c>
    </row>
    <row r="94" spans="1:12" x14ac:dyDescent="0.3">
      <c r="A94" s="6">
        <v>42365.879189814812</v>
      </c>
      <c r="B94" s="7">
        <v>39</v>
      </c>
      <c r="C94" s="8" t="s">
        <v>29</v>
      </c>
      <c r="D94" s="8">
        <v>430</v>
      </c>
      <c r="E94" s="9">
        <v>28</v>
      </c>
      <c r="F94" s="10">
        <f t="shared" si="5"/>
        <v>12040</v>
      </c>
      <c r="G94" s="11">
        <v>27</v>
      </c>
      <c r="H94" s="10">
        <f t="shared" si="4"/>
        <v>11610</v>
      </c>
      <c r="I94" s="9">
        <f t="shared" ref="I94:I121" si="7">E94-G94</f>
        <v>1</v>
      </c>
      <c r="J94" s="7">
        <v>14</v>
      </c>
      <c r="K94" s="8" t="s">
        <v>25</v>
      </c>
      <c r="L94" s="12" t="s">
        <v>14</v>
      </c>
    </row>
    <row r="95" spans="1:12" x14ac:dyDescent="0.3">
      <c r="A95" s="6">
        <v>42355.644155092596</v>
      </c>
      <c r="B95" s="7">
        <v>39</v>
      </c>
      <c r="C95" s="8" t="s">
        <v>29</v>
      </c>
      <c r="D95" s="8">
        <v>980</v>
      </c>
      <c r="E95" s="9">
        <v>28</v>
      </c>
      <c r="F95" s="10">
        <f t="shared" si="5"/>
        <v>27440</v>
      </c>
      <c r="G95" s="11">
        <v>27</v>
      </c>
      <c r="H95" s="10">
        <f t="shared" si="4"/>
        <v>26460</v>
      </c>
      <c r="I95" s="9">
        <f t="shared" si="7"/>
        <v>1</v>
      </c>
      <c r="J95" s="7">
        <v>95</v>
      </c>
      <c r="K95" s="8" t="s">
        <v>23</v>
      </c>
      <c r="L95" s="12" t="s">
        <v>17</v>
      </c>
    </row>
    <row r="96" spans="1:12" x14ac:dyDescent="0.3">
      <c r="A96" s="6">
        <v>42308.14162037037</v>
      </c>
      <c r="B96" s="7">
        <v>39</v>
      </c>
      <c r="C96" s="8" t="s">
        <v>29</v>
      </c>
      <c r="D96" s="8">
        <v>50</v>
      </c>
      <c r="E96" s="9">
        <v>28</v>
      </c>
      <c r="F96" s="10">
        <f t="shared" si="5"/>
        <v>1400</v>
      </c>
      <c r="G96" s="11">
        <v>27</v>
      </c>
      <c r="H96" s="10">
        <f t="shared" si="4"/>
        <v>1350</v>
      </c>
      <c r="I96" s="9">
        <f t="shared" si="7"/>
        <v>1</v>
      </c>
      <c r="J96" s="7">
        <v>572</v>
      </c>
      <c r="K96" s="8" t="s">
        <v>16</v>
      </c>
      <c r="L96" s="12" t="s">
        <v>17</v>
      </c>
    </row>
    <row r="97" spans="1:12" x14ac:dyDescent="0.3">
      <c r="A97" s="6">
        <v>42305.137314814812</v>
      </c>
      <c r="B97" s="7">
        <v>39</v>
      </c>
      <c r="C97" s="8" t="s">
        <v>29</v>
      </c>
      <c r="D97" s="8">
        <v>500</v>
      </c>
      <c r="E97" s="9">
        <v>28</v>
      </c>
      <c r="F97" s="10">
        <f t="shared" si="5"/>
        <v>14000</v>
      </c>
      <c r="G97" s="11">
        <v>27</v>
      </c>
      <c r="H97" s="10">
        <f t="shared" si="4"/>
        <v>13500</v>
      </c>
      <c r="I97" s="9">
        <f t="shared" si="7"/>
        <v>1</v>
      </c>
      <c r="J97" s="7">
        <v>7</v>
      </c>
      <c r="K97" s="8" t="s">
        <v>24</v>
      </c>
      <c r="L97" s="12" t="s">
        <v>14</v>
      </c>
    </row>
    <row r="98" spans="1:12" x14ac:dyDescent="0.3">
      <c r="A98" s="6">
        <v>42302.022210648145</v>
      </c>
      <c r="B98" s="7">
        <v>39</v>
      </c>
      <c r="C98" s="8" t="s">
        <v>29</v>
      </c>
      <c r="D98" s="8">
        <v>580</v>
      </c>
      <c r="E98" s="9">
        <v>28</v>
      </c>
      <c r="F98" s="10">
        <f t="shared" si="5"/>
        <v>16240</v>
      </c>
      <c r="G98" s="11">
        <v>27</v>
      </c>
      <c r="H98" s="10">
        <f t="shared" si="4"/>
        <v>15660</v>
      </c>
      <c r="I98" s="9">
        <f t="shared" si="7"/>
        <v>1</v>
      </c>
      <c r="J98" s="7">
        <v>233</v>
      </c>
      <c r="K98" s="8" t="s">
        <v>13</v>
      </c>
      <c r="L98" s="12" t="s">
        <v>14</v>
      </c>
    </row>
    <row r="99" spans="1:12" x14ac:dyDescent="0.3">
      <c r="A99" s="6">
        <v>42267.412361111114</v>
      </c>
      <c r="B99" s="7">
        <v>39</v>
      </c>
      <c r="C99" s="8" t="s">
        <v>29</v>
      </c>
      <c r="D99" s="8">
        <v>240</v>
      </c>
      <c r="E99" s="9">
        <v>28</v>
      </c>
      <c r="F99" s="10">
        <f t="shared" si="5"/>
        <v>6720</v>
      </c>
      <c r="G99" s="11">
        <v>27</v>
      </c>
      <c r="H99" s="10">
        <f t="shared" si="4"/>
        <v>6480</v>
      </c>
      <c r="I99" s="9">
        <f t="shared" si="7"/>
        <v>1</v>
      </c>
      <c r="J99" s="7">
        <v>23</v>
      </c>
      <c r="K99" s="8" t="s">
        <v>21</v>
      </c>
      <c r="L99" s="12" t="s">
        <v>14</v>
      </c>
    </row>
    <row r="100" spans="1:12" x14ac:dyDescent="0.3">
      <c r="A100" s="6">
        <v>42262.271192129629</v>
      </c>
      <c r="B100" s="7">
        <v>39</v>
      </c>
      <c r="C100" s="8" t="s">
        <v>29</v>
      </c>
      <c r="D100" s="8">
        <v>320</v>
      </c>
      <c r="E100" s="9">
        <v>28</v>
      </c>
      <c r="F100" s="10">
        <f t="shared" si="5"/>
        <v>8960</v>
      </c>
      <c r="G100" s="11">
        <v>27</v>
      </c>
      <c r="H100" s="10">
        <f t="shared" si="4"/>
        <v>8640</v>
      </c>
      <c r="I100" s="9">
        <f t="shared" si="7"/>
        <v>1</v>
      </c>
      <c r="J100" s="7">
        <v>572</v>
      </c>
      <c r="K100" s="8" t="s">
        <v>16</v>
      </c>
      <c r="L100" s="12" t="s">
        <v>17</v>
      </c>
    </row>
    <row r="101" spans="1:12" x14ac:dyDescent="0.3">
      <c r="A101" s="6">
        <v>42262.240949074076</v>
      </c>
      <c r="B101" s="7">
        <v>39</v>
      </c>
      <c r="C101" s="8" t="s">
        <v>29</v>
      </c>
      <c r="D101" s="8">
        <v>340</v>
      </c>
      <c r="E101" s="9">
        <v>28</v>
      </c>
      <c r="F101" s="10">
        <f t="shared" si="5"/>
        <v>9520</v>
      </c>
      <c r="G101" s="11">
        <v>27</v>
      </c>
      <c r="H101" s="10">
        <f t="shared" si="4"/>
        <v>9180</v>
      </c>
      <c r="I101" s="9">
        <f t="shared" si="7"/>
        <v>1</v>
      </c>
      <c r="J101" s="7">
        <v>95</v>
      </c>
      <c r="K101" s="8" t="s">
        <v>23</v>
      </c>
      <c r="L101" s="12" t="s">
        <v>17</v>
      </c>
    </row>
    <row r="102" spans="1:12" x14ac:dyDescent="0.3">
      <c r="A102" s="6">
        <v>42200.695219907408</v>
      </c>
      <c r="B102" s="7">
        <v>39</v>
      </c>
      <c r="C102" s="8" t="s">
        <v>29</v>
      </c>
      <c r="D102" s="8">
        <v>940</v>
      </c>
      <c r="E102" s="9">
        <v>28</v>
      </c>
      <c r="F102" s="10">
        <f t="shared" si="5"/>
        <v>26320</v>
      </c>
      <c r="G102" s="11">
        <v>27</v>
      </c>
      <c r="H102" s="10">
        <f t="shared" si="4"/>
        <v>25380</v>
      </c>
      <c r="I102" s="9">
        <f t="shared" si="7"/>
        <v>1</v>
      </c>
      <c r="J102" s="7">
        <v>572</v>
      </c>
      <c r="K102" s="8" t="s">
        <v>16</v>
      </c>
      <c r="L102" s="12" t="s">
        <v>17</v>
      </c>
    </row>
    <row r="103" spans="1:12" x14ac:dyDescent="0.3">
      <c r="A103" s="6">
        <v>42200.449826388889</v>
      </c>
      <c r="B103" s="7">
        <v>39</v>
      </c>
      <c r="C103" s="8" t="s">
        <v>29</v>
      </c>
      <c r="D103" s="8">
        <v>770</v>
      </c>
      <c r="E103" s="9">
        <v>28</v>
      </c>
      <c r="F103" s="10">
        <f t="shared" si="5"/>
        <v>21560</v>
      </c>
      <c r="G103" s="11">
        <v>27</v>
      </c>
      <c r="H103" s="10">
        <f t="shared" si="4"/>
        <v>20790</v>
      </c>
      <c r="I103" s="9">
        <f t="shared" si="7"/>
        <v>1</v>
      </c>
      <c r="J103" s="7">
        <v>23</v>
      </c>
      <c r="K103" s="8" t="s">
        <v>21</v>
      </c>
      <c r="L103" s="12" t="s">
        <v>14</v>
      </c>
    </row>
    <row r="104" spans="1:12" x14ac:dyDescent="0.3">
      <c r="A104" s="6">
        <v>42163.658518518518</v>
      </c>
      <c r="B104" s="7">
        <v>39</v>
      </c>
      <c r="C104" s="8" t="s">
        <v>29</v>
      </c>
      <c r="D104" s="8">
        <v>700</v>
      </c>
      <c r="E104" s="9">
        <v>28</v>
      </c>
      <c r="F104" s="10">
        <f t="shared" si="5"/>
        <v>19600</v>
      </c>
      <c r="G104" s="11">
        <v>27</v>
      </c>
      <c r="H104" s="10">
        <f t="shared" si="4"/>
        <v>18900</v>
      </c>
      <c r="I104" s="9">
        <f t="shared" si="7"/>
        <v>1</v>
      </c>
      <c r="J104" s="7">
        <v>686</v>
      </c>
      <c r="K104" s="8" t="s">
        <v>31</v>
      </c>
      <c r="L104" s="12" t="s">
        <v>14</v>
      </c>
    </row>
    <row r="105" spans="1:12" x14ac:dyDescent="0.3">
      <c r="A105" s="6">
        <v>42151.785532407404</v>
      </c>
      <c r="B105" s="7">
        <v>39</v>
      </c>
      <c r="C105" s="8" t="s">
        <v>29</v>
      </c>
      <c r="D105" s="8">
        <v>600</v>
      </c>
      <c r="E105" s="9">
        <v>28</v>
      </c>
      <c r="F105" s="10">
        <f t="shared" si="5"/>
        <v>16800</v>
      </c>
      <c r="G105" s="11">
        <v>27</v>
      </c>
      <c r="H105" s="10">
        <f t="shared" si="4"/>
        <v>16200</v>
      </c>
      <c r="I105" s="9">
        <f t="shared" si="7"/>
        <v>1</v>
      </c>
      <c r="J105" s="7">
        <v>557</v>
      </c>
      <c r="K105" s="8" t="s">
        <v>27</v>
      </c>
      <c r="L105" s="12" t="s">
        <v>17</v>
      </c>
    </row>
    <row r="106" spans="1:12" x14ac:dyDescent="0.3">
      <c r="A106" s="6">
        <v>42151.081261574072</v>
      </c>
      <c r="B106" s="7">
        <v>39</v>
      </c>
      <c r="C106" s="8" t="s">
        <v>29</v>
      </c>
      <c r="D106" s="8">
        <v>290</v>
      </c>
      <c r="E106" s="9">
        <v>28</v>
      </c>
      <c r="F106" s="10">
        <f t="shared" si="5"/>
        <v>8120</v>
      </c>
      <c r="G106" s="11">
        <v>27</v>
      </c>
      <c r="H106" s="10">
        <f t="shared" si="4"/>
        <v>7830</v>
      </c>
      <c r="I106" s="9">
        <f t="shared" si="7"/>
        <v>1</v>
      </c>
      <c r="J106" s="7">
        <v>557</v>
      </c>
      <c r="K106" s="8" t="s">
        <v>27</v>
      </c>
      <c r="L106" s="12" t="s">
        <v>17</v>
      </c>
    </row>
    <row r="107" spans="1:12" x14ac:dyDescent="0.3">
      <c r="A107" s="6">
        <v>42148.650833333333</v>
      </c>
      <c r="B107" s="7">
        <v>39</v>
      </c>
      <c r="C107" s="8" t="s">
        <v>29</v>
      </c>
      <c r="D107" s="8">
        <v>510</v>
      </c>
      <c r="E107" s="9">
        <v>28</v>
      </c>
      <c r="F107" s="10">
        <f t="shared" si="5"/>
        <v>14280</v>
      </c>
      <c r="G107" s="11">
        <v>27</v>
      </c>
      <c r="H107" s="10">
        <f t="shared" si="4"/>
        <v>13770</v>
      </c>
      <c r="I107" s="9">
        <f t="shared" si="7"/>
        <v>1</v>
      </c>
      <c r="J107" s="7">
        <v>572</v>
      </c>
      <c r="K107" s="8" t="s">
        <v>16</v>
      </c>
      <c r="L107" s="12" t="s">
        <v>17</v>
      </c>
    </row>
    <row r="108" spans="1:12" x14ac:dyDescent="0.3">
      <c r="A108" s="6">
        <v>42142.851481481484</v>
      </c>
      <c r="B108" s="7">
        <v>39</v>
      </c>
      <c r="C108" s="8" t="s">
        <v>29</v>
      </c>
      <c r="D108" s="8">
        <v>650</v>
      </c>
      <c r="E108" s="9">
        <v>28</v>
      </c>
      <c r="F108" s="10">
        <f t="shared" si="5"/>
        <v>18200</v>
      </c>
      <c r="G108" s="11">
        <v>27</v>
      </c>
      <c r="H108" s="10">
        <f t="shared" si="4"/>
        <v>17550</v>
      </c>
      <c r="I108" s="9">
        <f t="shared" si="7"/>
        <v>1</v>
      </c>
      <c r="J108" s="7">
        <v>846</v>
      </c>
      <c r="K108" s="8" t="s">
        <v>30</v>
      </c>
      <c r="L108" s="12" t="s">
        <v>17</v>
      </c>
    </row>
    <row r="109" spans="1:12" x14ac:dyDescent="0.3">
      <c r="A109" s="6">
        <v>42129.912546296298</v>
      </c>
      <c r="B109" s="7">
        <v>39</v>
      </c>
      <c r="C109" s="8" t="s">
        <v>29</v>
      </c>
      <c r="D109" s="8">
        <v>510</v>
      </c>
      <c r="E109" s="9">
        <v>28</v>
      </c>
      <c r="F109" s="10">
        <f t="shared" si="5"/>
        <v>14280</v>
      </c>
      <c r="G109" s="11">
        <v>27</v>
      </c>
      <c r="H109" s="10">
        <f t="shared" si="4"/>
        <v>13770</v>
      </c>
      <c r="I109" s="9">
        <f t="shared" si="7"/>
        <v>1</v>
      </c>
      <c r="J109" s="7">
        <v>95</v>
      </c>
      <c r="K109" s="8" t="s">
        <v>23</v>
      </c>
      <c r="L109" s="12" t="s">
        <v>17</v>
      </c>
    </row>
    <row r="110" spans="1:12" x14ac:dyDescent="0.3">
      <c r="A110" s="6">
        <v>42127.321296296293</v>
      </c>
      <c r="B110" s="7">
        <v>39</v>
      </c>
      <c r="C110" s="8" t="s">
        <v>29</v>
      </c>
      <c r="D110" s="8">
        <v>30</v>
      </c>
      <c r="E110" s="9">
        <v>28</v>
      </c>
      <c r="F110" s="10">
        <f t="shared" si="5"/>
        <v>840</v>
      </c>
      <c r="G110" s="11">
        <v>27</v>
      </c>
      <c r="H110" s="10">
        <f t="shared" si="4"/>
        <v>810</v>
      </c>
      <c r="I110" s="9">
        <f t="shared" si="7"/>
        <v>1</v>
      </c>
      <c r="J110" s="7">
        <v>572</v>
      </c>
      <c r="K110" s="8" t="s">
        <v>16</v>
      </c>
      <c r="L110" s="12" t="s">
        <v>17</v>
      </c>
    </row>
    <row r="111" spans="1:12" x14ac:dyDescent="0.3">
      <c r="A111" s="6">
        <v>42077.308761574073</v>
      </c>
      <c r="B111" s="7">
        <v>39</v>
      </c>
      <c r="C111" s="8" t="s">
        <v>29</v>
      </c>
      <c r="D111" s="8">
        <v>950</v>
      </c>
      <c r="E111" s="9">
        <v>28</v>
      </c>
      <c r="F111" s="10">
        <f t="shared" si="5"/>
        <v>26600</v>
      </c>
      <c r="G111" s="11">
        <v>27</v>
      </c>
      <c r="H111" s="10">
        <f t="shared" si="4"/>
        <v>25650</v>
      </c>
      <c r="I111" s="9">
        <f t="shared" si="7"/>
        <v>1</v>
      </c>
      <c r="J111" s="7">
        <v>95</v>
      </c>
      <c r="K111" s="8" t="s">
        <v>23</v>
      </c>
      <c r="L111" s="12" t="s">
        <v>17</v>
      </c>
    </row>
    <row r="112" spans="1:12" x14ac:dyDescent="0.3">
      <c r="A112" s="6">
        <v>42077.308761574073</v>
      </c>
      <c r="B112" s="7">
        <v>39</v>
      </c>
      <c r="C112" s="8" t="s">
        <v>29</v>
      </c>
      <c r="D112" s="8">
        <v>789</v>
      </c>
      <c r="E112" s="9">
        <v>28</v>
      </c>
      <c r="F112" s="10">
        <f t="shared" si="5"/>
        <v>22092</v>
      </c>
      <c r="G112" s="11">
        <v>27</v>
      </c>
      <c r="H112" s="10">
        <f t="shared" si="4"/>
        <v>21303</v>
      </c>
      <c r="I112" s="9">
        <f t="shared" si="7"/>
        <v>1</v>
      </c>
      <c r="J112" s="7">
        <v>95</v>
      </c>
      <c r="K112" s="8" t="s">
        <v>23</v>
      </c>
      <c r="L112" s="12" t="s">
        <v>17</v>
      </c>
    </row>
    <row r="113" spans="1:12" x14ac:dyDescent="0.3">
      <c r="A113" s="6">
        <v>42073.173148148147</v>
      </c>
      <c r="B113" s="7">
        <v>39</v>
      </c>
      <c r="C113" s="8" t="s">
        <v>29</v>
      </c>
      <c r="D113" s="8">
        <v>330</v>
      </c>
      <c r="E113" s="9">
        <v>28</v>
      </c>
      <c r="F113" s="10">
        <f t="shared" si="5"/>
        <v>9240</v>
      </c>
      <c r="G113" s="11">
        <v>27</v>
      </c>
      <c r="H113" s="10">
        <f t="shared" si="4"/>
        <v>8910</v>
      </c>
      <c r="I113" s="9">
        <f t="shared" si="7"/>
        <v>1</v>
      </c>
      <c r="J113" s="7">
        <v>572</v>
      </c>
      <c r="K113" s="8" t="s">
        <v>16</v>
      </c>
      <c r="L113" s="12" t="s">
        <v>17</v>
      </c>
    </row>
    <row r="114" spans="1:12" x14ac:dyDescent="0.3">
      <c r="A114" s="6">
        <v>42073.173148148147</v>
      </c>
      <c r="B114" s="7">
        <v>39</v>
      </c>
      <c r="C114" s="8" t="s">
        <v>29</v>
      </c>
      <c r="D114" s="8">
        <v>30</v>
      </c>
      <c r="E114" s="9">
        <v>28</v>
      </c>
      <c r="F114" s="10">
        <f t="shared" si="5"/>
        <v>840</v>
      </c>
      <c r="G114" s="11">
        <v>27</v>
      </c>
      <c r="H114" s="10">
        <f t="shared" si="4"/>
        <v>810</v>
      </c>
      <c r="I114" s="9">
        <f t="shared" si="7"/>
        <v>1</v>
      </c>
      <c r="J114" s="7">
        <v>572</v>
      </c>
      <c r="K114" s="8" t="s">
        <v>16</v>
      </c>
      <c r="L114" s="12" t="s">
        <v>17</v>
      </c>
    </row>
    <row r="115" spans="1:12" x14ac:dyDescent="0.3">
      <c r="A115" s="6">
        <v>42066.454895833333</v>
      </c>
      <c r="B115" s="7">
        <v>39</v>
      </c>
      <c r="C115" s="8" t="s">
        <v>29</v>
      </c>
      <c r="D115" s="8">
        <v>480</v>
      </c>
      <c r="E115" s="9">
        <v>28</v>
      </c>
      <c r="F115" s="10">
        <f t="shared" si="5"/>
        <v>13440</v>
      </c>
      <c r="G115" s="11">
        <v>27</v>
      </c>
      <c r="H115" s="10">
        <f t="shared" si="4"/>
        <v>12960</v>
      </c>
      <c r="I115" s="9">
        <f t="shared" si="7"/>
        <v>1</v>
      </c>
      <c r="J115" s="7">
        <v>14</v>
      </c>
      <c r="K115" s="8" t="s">
        <v>25</v>
      </c>
      <c r="L115" s="12" t="s">
        <v>14</v>
      </c>
    </row>
    <row r="116" spans="1:12" x14ac:dyDescent="0.3">
      <c r="A116" s="6">
        <v>42066.454895833333</v>
      </c>
      <c r="B116" s="7">
        <v>39</v>
      </c>
      <c r="C116" s="8" t="s">
        <v>29</v>
      </c>
      <c r="D116" s="8">
        <v>20</v>
      </c>
      <c r="E116" s="9">
        <v>28</v>
      </c>
      <c r="F116" s="10">
        <f t="shared" si="5"/>
        <v>560</v>
      </c>
      <c r="G116" s="11">
        <v>27</v>
      </c>
      <c r="H116" s="10">
        <f t="shared" si="4"/>
        <v>540</v>
      </c>
      <c r="I116" s="9">
        <f t="shared" si="7"/>
        <v>1</v>
      </c>
      <c r="J116" s="7">
        <v>14</v>
      </c>
      <c r="K116" s="8" t="s">
        <v>25</v>
      </c>
      <c r="L116" s="12" t="s">
        <v>14</v>
      </c>
    </row>
    <row r="117" spans="1:12" x14ac:dyDescent="0.3">
      <c r="A117" s="6">
        <v>42063.139953703707</v>
      </c>
      <c r="B117" s="7">
        <v>39</v>
      </c>
      <c r="C117" s="8" t="s">
        <v>29</v>
      </c>
      <c r="D117" s="8">
        <v>670</v>
      </c>
      <c r="E117" s="9">
        <v>28</v>
      </c>
      <c r="F117" s="10">
        <f t="shared" si="5"/>
        <v>18760</v>
      </c>
      <c r="G117" s="11">
        <v>27</v>
      </c>
      <c r="H117" s="10">
        <f t="shared" si="4"/>
        <v>18090</v>
      </c>
      <c r="I117" s="9">
        <f t="shared" si="7"/>
        <v>1</v>
      </c>
      <c r="J117" s="7">
        <v>7</v>
      </c>
      <c r="K117" s="8" t="s">
        <v>24</v>
      </c>
      <c r="L117" s="12" t="s">
        <v>14</v>
      </c>
    </row>
    <row r="118" spans="1:12" x14ac:dyDescent="0.3">
      <c r="A118" s="6">
        <v>42063.139953703707</v>
      </c>
      <c r="B118" s="7">
        <v>39</v>
      </c>
      <c r="C118" s="8" t="s">
        <v>29</v>
      </c>
      <c r="D118" s="8">
        <v>40</v>
      </c>
      <c r="E118" s="9">
        <v>28</v>
      </c>
      <c r="F118" s="10">
        <f t="shared" si="5"/>
        <v>1120</v>
      </c>
      <c r="G118" s="11">
        <v>27</v>
      </c>
      <c r="H118" s="10">
        <f t="shared" ref="H118:H164" si="8">G118*D118</f>
        <v>1080</v>
      </c>
      <c r="I118" s="9">
        <f t="shared" si="7"/>
        <v>1</v>
      </c>
      <c r="J118" s="7">
        <v>7</v>
      </c>
      <c r="K118" s="8" t="s">
        <v>24</v>
      </c>
      <c r="L118" s="12" t="s">
        <v>14</v>
      </c>
    </row>
    <row r="119" spans="1:12" x14ac:dyDescent="0.3">
      <c r="A119" s="6">
        <v>42061.662129629629</v>
      </c>
      <c r="B119" s="7">
        <v>39</v>
      </c>
      <c r="C119" s="8" t="s">
        <v>29</v>
      </c>
      <c r="D119" s="8">
        <v>560</v>
      </c>
      <c r="E119" s="9">
        <v>28</v>
      </c>
      <c r="F119" s="10">
        <f t="shared" si="5"/>
        <v>15680</v>
      </c>
      <c r="G119" s="11">
        <v>27</v>
      </c>
      <c r="H119" s="10">
        <f t="shared" si="8"/>
        <v>15120</v>
      </c>
      <c r="I119" s="9">
        <f t="shared" si="7"/>
        <v>1</v>
      </c>
      <c r="J119" s="7">
        <v>557</v>
      </c>
      <c r="K119" s="8" t="s">
        <v>27</v>
      </c>
      <c r="L119" s="12" t="s">
        <v>17</v>
      </c>
    </row>
    <row r="120" spans="1:12" x14ac:dyDescent="0.3">
      <c r="A120" s="6">
        <v>42061.662129629629</v>
      </c>
      <c r="B120" s="7">
        <v>39</v>
      </c>
      <c r="C120" s="8" t="s">
        <v>29</v>
      </c>
      <c r="D120" s="8">
        <v>60</v>
      </c>
      <c r="E120" s="9">
        <v>28</v>
      </c>
      <c r="F120" s="10">
        <f t="shared" si="5"/>
        <v>1680</v>
      </c>
      <c r="G120" s="11">
        <v>27</v>
      </c>
      <c r="H120" s="10">
        <f t="shared" si="8"/>
        <v>1620</v>
      </c>
      <c r="I120" s="9">
        <f t="shared" si="7"/>
        <v>1</v>
      </c>
      <c r="J120" s="7">
        <v>557</v>
      </c>
      <c r="K120" s="8" t="s">
        <v>27</v>
      </c>
      <c r="L120" s="12" t="s">
        <v>17</v>
      </c>
    </row>
    <row r="121" spans="1:12" x14ac:dyDescent="0.3">
      <c r="A121" s="6">
        <v>42037.947094907409</v>
      </c>
      <c r="B121" s="7">
        <v>39</v>
      </c>
      <c r="C121" s="8" t="s">
        <v>29</v>
      </c>
      <c r="D121" s="8">
        <v>987</v>
      </c>
      <c r="E121" s="9">
        <v>28</v>
      </c>
      <c r="F121" s="10">
        <f t="shared" si="5"/>
        <v>27636</v>
      </c>
      <c r="G121" s="11">
        <v>27</v>
      </c>
      <c r="H121" s="10">
        <f t="shared" si="8"/>
        <v>26649</v>
      </c>
      <c r="I121" s="9">
        <f t="shared" si="7"/>
        <v>1</v>
      </c>
      <c r="J121" s="7">
        <v>846</v>
      </c>
      <c r="K121" s="8" t="s">
        <v>30</v>
      </c>
      <c r="L121" s="12" t="s">
        <v>17</v>
      </c>
    </row>
    <row r="122" spans="1:12" x14ac:dyDescent="0.3">
      <c r="A122" s="6">
        <v>42019.687048611115</v>
      </c>
      <c r="B122" s="7">
        <v>39</v>
      </c>
      <c r="C122" s="8" t="s">
        <v>29</v>
      </c>
      <c r="D122" s="8">
        <v>710</v>
      </c>
      <c r="E122" s="9">
        <v>28</v>
      </c>
      <c r="F122" s="10">
        <f t="shared" si="5"/>
        <v>19880</v>
      </c>
      <c r="G122" s="11">
        <v>27</v>
      </c>
      <c r="H122" s="10">
        <f t="shared" si="8"/>
        <v>19170</v>
      </c>
      <c r="I122" s="9"/>
      <c r="J122" s="7">
        <v>846</v>
      </c>
      <c r="K122" s="8" t="s">
        <v>30</v>
      </c>
      <c r="L122" s="12" t="s">
        <v>17</v>
      </c>
    </row>
    <row r="123" spans="1:12" x14ac:dyDescent="0.3">
      <c r="A123" s="6">
        <v>42019.687048611115</v>
      </c>
      <c r="B123" s="7">
        <v>39</v>
      </c>
      <c r="C123" s="8" t="s">
        <v>29</v>
      </c>
      <c r="D123" s="8">
        <v>478</v>
      </c>
      <c r="E123" s="9">
        <v>28</v>
      </c>
      <c r="F123" s="10">
        <f t="shared" si="5"/>
        <v>13384</v>
      </c>
      <c r="G123" s="11">
        <v>27</v>
      </c>
      <c r="H123" s="10">
        <f t="shared" si="8"/>
        <v>12906</v>
      </c>
      <c r="I123" s="9">
        <f t="shared" ref="I123:I140" si="9">E123-G123</f>
        <v>1</v>
      </c>
      <c r="J123" s="7">
        <v>846</v>
      </c>
      <c r="K123" s="8" t="s">
        <v>30</v>
      </c>
      <c r="L123" s="12" t="s">
        <v>17</v>
      </c>
    </row>
    <row r="124" spans="1:12" x14ac:dyDescent="0.3">
      <c r="A124" s="6">
        <v>42014.452048611114</v>
      </c>
      <c r="B124" s="7">
        <v>39</v>
      </c>
      <c r="C124" s="8" t="s">
        <v>29</v>
      </c>
      <c r="D124" s="8">
        <v>400</v>
      </c>
      <c r="E124" s="9">
        <v>28</v>
      </c>
      <c r="F124" s="10">
        <f t="shared" si="5"/>
        <v>11200</v>
      </c>
      <c r="G124" s="11">
        <v>27</v>
      </c>
      <c r="H124" s="10">
        <f t="shared" si="8"/>
        <v>10800</v>
      </c>
      <c r="I124" s="9">
        <f t="shared" si="9"/>
        <v>1</v>
      </c>
      <c r="J124" s="7">
        <v>315</v>
      </c>
      <c r="K124" s="8" t="s">
        <v>40</v>
      </c>
      <c r="L124" s="12" t="s">
        <v>17</v>
      </c>
    </row>
    <row r="125" spans="1:12" x14ac:dyDescent="0.3">
      <c r="A125" s="6">
        <v>42014.452048611114</v>
      </c>
      <c r="B125" s="7">
        <v>39</v>
      </c>
      <c r="C125" s="8" t="s">
        <v>29</v>
      </c>
      <c r="D125" s="8">
        <v>325</v>
      </c>
      <c r="E125" s="9">
        <v>28</v>
      </c>
      <c r="F125" s="10">
        <f t="shared" si="5"/>
        <v>9100</v>
      </c>
      <c r="G125" s="11">
        <v>27</v>
      </c>
      <c r="H125" s="10">
        <f t="shared" si="8"/>
        <v>8775</v>
      </c>
      <c r="I125" s="9">
        <f t="shared" si="9"/>
        <v>1</v>
      </c>
      <c r="J125" s="7">
        <v>315</v>
      </c>
      <c r="K125" s="8" t="s">
        <v>40</v>
      </c>
      <c r="L125" s="12" t="s">
        <v>17</v>
      </c>
    </row>
    <row r="126" spans="1:12" x14ac:dyDescent="0.3">
      <c r="A126" s="6">
        <v>42308.14162037037</v>
      </c>
      <c r="B126" s="7">
        <v>20</v>
      </c>
      <c r="C126" s="8" t="s">
        <v>101</v>
      </c>
      <c r="D126" s="8">
        <v>90</v>
      </c>
      <c r="E126" s="9">
        <v>24</v>
      </c>
      <c r="F126" s="10">
        <f>E127*D126</f>
        <v>2160</v>
      </c>
      <c r="G126" s="11">
        <v>16</v>
      </c>
      <c r="H126" s="10">
        <f t="shared" si="8"/>
        <v>1440</v>
      </c>
      <c r="I126" s="9">
        <f t="shared" si="9"/>
        <v>8</v>
      </c>
      <c r="J126" s="7">
        <v>686</v>
      </c>
      <c r="K126" s="8" t="s">
        <v>31</v>
      </c>
      <c r="L126" s="12" t="s">
        <v>17</v>
      </c>
    </row>
    <row r="127" spans="1:12" x14ac:dyDescent="0.3">
      <c r="A127" s="6">
        <v>42354.703067129631</v>
      </c>
      <c r="B127" s="7">
        <v>22</v>
      </c>
      <c r="C127" s="8" t="s">
        <v>34</v>
      </c>
      <c r="D127" s="8">
        <v>660</v>
      </c>
      <c r="E127" s="9">
        <v>24</v>
      </c>
      <c r="F127" s="10">
        <f>E127*D127</f>
        <v>15840</v>
      </c>
      <c r="G127" s="11">
        <v>16</v>
      </c>
      <c r="H127" s="10">
        <f t="shared" si="8"/>
        <v>10560</v>
      </c>
      <c r="I127" s="9">
        <f t="shared" si="9"/>
        <v>8</v>
      </c>
      <c r="J127" s="7">
        <v>95</v>
      </c>
      <c r="K127" s="8" t="s">
        <v>23</v>
      </c>
      <c r="L127" s="12" t="s">
        <v>17</v>
      </c>
    </row>
    <row r="128" spans="1:12" x14ac:dyDescent="0.3">
      <c r="A128" s="6">
        <v>42340.282962962963</v>
      </c>
      <c r="B128" s="7">
        <v>22</v>
      </c>
      <c r="C128" s="8" t="s">
        <v>34</v>
      </c>
      <c r="D128" s="8">
        <v>920</v>
      </c>
      <c r="E128" s="9">
        <v>24</v>
      </c>
      <c r="F128" s="10">
        <f>E128*D128</f>
        <v>22080</v>
      </c>
      <c r="G128" s="11">
        <v>16</v>
      </c>
      <c r="H128" s="10">
        <f t="shared" si="8"/>
        <v>14720</v>
      </c>
      <c r="I128" s="9">
        <f t="shared" si="9"/>
        <v>8</v>
      </c>
      <c r="J128" s="7">
        <v>14</v>
      </c>
      <c r="K128" s="8" t="s">
        <v>25</v>
      </c>
      <c r="L128" s="12" t="s">
        <v>14</v>
      </c>
    </row>
    <row r="129" spans="1:12" x14ac:dyDescent="0.3">
      <c r="A129" s="6">
        <v>42308.14162037037</v>
      </c>
      <c r="B129" s="7">
        <v>22</v>
      </c>
      <c r="C129" s="8" t="s">
        <v>34</v>
      </c>
      <c r="D129" s="8">
        <v>820</v>
      </c>
      <c r="E129" s="9">
        <v>24</v>
      </c>
      <c r="F129" s="10">
        <f>E129*D129</f>
        <v>19680</v>
      </c>
      <c r="G129" s="11">
        <v>16</v>
      </c>
      <c r="H129" s="10">
        <f t="shared" si="8"/>
        <v>13120</v>
      </c>
      <c r="I129" s="9">
        <f t="shared" si="9"/>
        <v>8</v>
      </c>
      <c r="J129" s="7">
        <v>14</v>
      </c>
      <c r="K129" s="8" t="s">
        <v>25</v>
      </c>
      <c r="L129" s="12" t="s">
        <v>14</v>
      </c>
    </row>
    <row r="130" spans="1:12" x14ac:dyDescent="0.3">
      <c r="A130" s="6">
        <v>42308.14162037037</v>
      </c>
      <c r="B130" s="7">
        <v>22</v>
      </c>
      <c r="C130" s="8" t="s">
        <v>34</v>
      </c>
      <c r="D130" s="8">
        <v>720</v>
      </c>
      <c r="E130" s="9">
        <v>24</v>
      </c>
      <c r="F130" s="10">
        <f>E130*D130</f>
        <v>17280</v>
      </c>
      <c r="G130" s="11">
        <v>16</v>
      </c>
      <c r="H130" s="10">
        <f t="shared" si="8"/>
        <v>11520</v>
      </c>
      <c r="I130" s="9">
        <f t="shared" si="9"/>
        <v>8</v>
      </c>
      <c r="J130" s="7">
        <v>7</v>
      </c>
      <c r="K130" s="8" t="s">
        <v>24</v>
      </c>
      <c r="L130" s="12" t="s">
        <v>14</v>
      </c>
    </row>
    <row r="131" spans="1:12" x14ac:dyDescent="0.3">
      <c r="A131" s="6">
        <v>42308.14162037037</v>
      </c>
      <c r="B131" s="7">
        <v>22</v>
      </c>
      <c r="C131" s="8" t="s">
        <v>34</v>
      </c>
      <c r="D131" s="8">
        <v>90</v>
      </c>
      <c r="E131" s="9">
        <v>24</v>
      </c>
      <c r="F131" s="10">
        <f>E131*D131</f>
        <v>2160</v>
      </c>
      <c r="G131" s="11">
        <v>16</v>
      </c>
      <c r="H131" s="10">
        <f t="shared" si="8"/>
        <v>1440</v>
      </c>
      <c r="I131" s="9">
        <f t="shared" si="9"/>
        <v>8</v>
      </c>
      <c r="J131" s="7">
        <v>557</v>
      </c>
      <c r="K131" s="8" t="s">
        <v>27</v>
      </c>
      <c r="L131" s="12" t="s">
        <v>38</v>
      </c>
    </row>
    <row r="132" spans="1:12" x14ac:dyDescent="0.3">
      <c r="A132" s="6">
        <v>42301.106157407405</v>
      </c>
      <c r="B132" s="7">
        <v>22</v>
      </c>
      <c r="C132" s="8" t="s">
        <v>34</v>
      </c>
      <c r="D132" s="8">
        <v>90</v>
      </c>
      <c r="E132" s="9">
        <v>24</v>
      </c>
      <c r="F132" s="10">
        <f>E133*D132</f>
        <v>2160</v>
      </c>
      <c r="G132" s="185">
        <v>16</v>
      </c>
      <c r="H132" s="10">
        <f t="shared" si="8"/>
        <v>1440</v>
      </c>
      <c r="I132" s="9">
        <f t="shared" si="9"/>
        <v>8</v>
      </c>
      <c r="J132" s="7">
        <v>572</v>
      </c>
      <c r="K132" s="8" t="s">
        <v>16</v>
      </c>
      <c r="L132" s="12" t="s">
        <v>17</v>
      </c>
    </row>
    <row r="133" spans="1:12" x14ac:dyDescent="0.3">
      <c r="A133" s="6">
        <v>42301.006354166668</v>
      </c>
      <c r="B133" s="7">
        <v>22</v>
      </c>
      <c r="C133" s="8" t="s">
        <v>34</v>
      </c>
      <c r="D133" s="8">
        <v>480</v>
      </c>
      <c r="E133" s="9">
        <v>24</v>
      </c>
      <c r="F133" s="10">
        <f>E133*D133</f>
        <v>11520</v>
      </c>
      <c r="G133" s="185">
        <v>16</v>
      </c>
      <c r="H133" s="10">
        <f t="shared" si="8"/>
        <v>7680</v>
      </c>
      <c r="I133" s="9">
        <f t="shared" si="9"/>
        <v>8</v>
      </c>
      <c r="J133" s="7">
        <v>14</v>
      </c>
      <c r="K133" s="8" t="s">
        <v>25</v>
      </c>
      <c r="L133" s="12" t="s">
        <v>17</v>
      </c>
    </row>
    <row r="134" spans="1:12" x14ac:dyDescent="0.3">
      <c r="A134" s="6">
        <v>42297.018935185188</v>
      </c>
      <c r="B134" s="7">
        <v>22</v>
      </c>
      <c r="C134" s="8" t="s">
        <v>34</v>
      </c>
      <c r="D134" s="8">
        <v>90</v>
      </c>
      <c r="E134" s="9">
        <v>24</v>
      </c>
      <c r="F134" s="10">
        <f>E135*D134</f>
        <v>2160</v>
      </c>
      <c r="G134" s="185">
        <v>16</v>
      </c>
      <c r="H134" s="10">
        <f t="shared" si="8"/>
        <v>1440</v>
      </c>
      <c r="I134" s="9">
        <f t="shared" si="9"/>
        <v>8</v>
      </c>
      <c r="J134" s="7">
        <v>686</v>
      </c>
      <c r="K134" s="8" t="s">
        <v>31</v>
      </c>
      <c r="L134" s="12" t="s">
        <v>17</v>
      </c>
    </row>
    <row r="135" spans="1:12" x14ac:dyDescent="0.3">
      <c r="A135" s="6">
        <v>42282.289560185185</v>
      </c>
      <c r="B135" s="7">
        <v>22</v>
      </c>
      <c r="C135" s="8" t="s">
        <v>34</v>
      </c>
      <c r="D135" s="8">
        <v>360</v>
      </c>
      <c r="E135" s="9">
        <v>24</v>
      </c>
      <c r="F135" s="10">
        <f>E135*D135</f>
        <v>8640</v>
      </c>
      <c r="G135" s="185">
        <v>16</v>
      </c>
      <c r="H135" s="10">
        <f t="shared" si="8"/>
        <v>5760</v>
      </c>
      <c r="I135" s="9">
        <f t="shared" si="9"/>
        <v>8</v>
      </c>
      <c r="J135" s="7">
        <v>95</v>
      </c>
      <c r="K135" s="8" t="s">
        <v>23</v>
      </c>
      <c r="L135" s="12" t="s">
        <v>38</v>
      </c>
    </row>
    <row r="136" spans="1:12" x14ac:dyDescent="0.3">
      <c r="A136" s="6">
        <v>42267.504849537036</v>
      </c>
      <c r="B136" s="7">
        <v>22</v>
      </c>
      <c r="C136" s="8" t="s">
        <v>34</v>
      </c>
      <c r="D136" s="8">
        <v>90</v>
      </c>
      <c r="E136" s="9">
        <v>24</v>
      </c>
      <c r="F136" s="10" t="e">
        <f>#REF!</f>
        <v>#REF!</v>
      </c>
      <c r="G136" s="185">
        <v>16</v>
      </c>
      <c r="H136" s="10">
        <f t="shared" si="8"/>
        <v>1440</v>
      </c>
      <c r="I136" s="9">
        <f t="shared" si="9"/>
        <v>8</v>
      </c>
      <c r="J136" s="7">
        <v>572</v>
      </c>
      <c r="K136" s="8" t="s">
        <v>16</v>
      </c>
      <c r="L136" s="12" t="s">
        <v>17</v>
      </c>
    </row>
    <row r="137" spans="1:12" x14ac:dyDescent="0.3">
      <c r="A137" s="6">
        <v>42255.712951388887</v>
      </c>
      <c r="B137" s="7">
        <v>22</v>
      </c>
      <c r="C137" s="8" t="s">
        <v>34</v>
      </c>
      <c r="D137" s="8">
        <v>170</v>
      </c>
      <c r="E137" s="9">
        <v>24</v>
      </c>
      <c r="F137" s="10">
        <f t="shared" ref="F137:F148" si="10">E137*D137</f>
        <v>4080</v>
      </c>
      <c r="G137" s="185">
        <v>16</v>
      </c>
      <c r="H137" s="10">
        <f t="shared" si="8"/>
        <v>2720</v>
      </c>
      <c r="I137" s="9">
        <f t="shared" si="9"/>
        <v>8</v>
      </c>
      <c r="J137" s="7">
        <v>7</v>
      </c>
      <c r="K137" s="8" t="s">
        <v>24</v>
      </c>
      <c r="L137" s="12" t="s">
        <v>17</v>
      </c>
    </row>
    <row r="138" spans="1:12" x14ac:dyDescent="0.3">
      <c r="A138" s="6">
        <v>42253.371516203704</v>
      </c>
      <c r="B138" s="7">
        <v>22</v>
      </c>
      <c r="C138" s="8" t="s">
        <v>34</v>
      </c>
      <c r="D138" s="8">
        <v>920</v>
      </c>
      <c r="E138" s="9">
        <v>24</v>
      </c>
      <c r="F138" s="10">
        <f t="shared" si="10"/>
        <v>22080</v>
      </c>
      <c r="G138" s="185">
        <v>16</v>
      </c>
      <c r="H138" s="10">
        <f t="shared" si="8"/>
        <v>14720</v>
      </c>
      <c r="I138" s="9">
        <f t="shared" si="9"/>
        <v>8</v>
      </c>
      <c r="J138" s="7">
        <v>7</v>
      </c>
      <c r="K138" s="8" t="s">
        <v>24</v>
      </c>
      <c r="L138" s="12" t="s">
        <v>17</v>
      </c>
    </row>
    <row r="139" spans="1:12" x14ac:dyDescent="0.3">
      <c r="A139" s="6">
        <v>42252.368310185186</v>
      </c>
      <c r="B139" s="7">
        <v>22</v>
      </c>
      <c r="C139" s="8" t="s">
        <v>34</v>
      </c>
      <c r="D139" s="8">
        <v>90</v>
      </c>
      <c r="E139" s="9">
        <v>24</v>
      </c>
      <c r="F139" s="10">
        <f t="shared" si="10"/>
        <v>2160</v>
      </c>
      <c r="G139" s="185">
        <v>16</v>
      </c>
      <c r="H139" s="10">
        <f t="shared" si="8"/>
        <v>1440</v>
      </c>
      <c r="I139" s="9">
        <f t="shared" si="9"/>
        <v>8</v>
      </c>
      <c r="J139" s="7">
        <v>572</v>
      </c>
      <c r="K139" s="8" t="s">
        <v>16</v>
      </c>
      <c r="L139" s="12" t="s">
        <v>17</v>
      </c>
    </row>
    <row r="140" spans="1:12" x14ac:dyDescent="0.3">
      <c r="A140" s="6">
        <v>42217.286226851851</v>
      </c>
      <c r="B140" s="7">
        <v>22</v>
      </c>
      <c r="C140" s="8" t="s">
        <v>34</v>
      </c>
      <c r="D140" s="8">
        <v>270</v>
      </c>
      <c r="E140" s="9">
        <v>24</v>
      </c>
      <c r="F140" s="10">
        <f t="shared" si="10"/>
        <v>6480</v>
      </c>
      <c r="G140" s="185">
        <v>16</v>
      </c>
      <c r="H140" s="10">
        <f t="shared" si="8"/>
        <v>4320</v>
      </c>
      <c r="I140" s="9">
        <f t="shared" si="9"/>
        <v>8</v>
      </c>
      <c r="J140" s="7">
        <v>7</v>
      </c>
      <c r="K140" s="8" t="s">
        <v>24</v>
      </c>
      <c r="L140" s="12" t="s">
        <v>17</v>
      </c>
    </row>
    <row r="141" spans="1:12" x14ac:dyDescent="0.3">
      <c r="A141" s="6">
        <v>42215.365671296298</v>
      </c>
      <c r="B141" s="7">
        <v>22</v>
      </c>
      <c r="C141" s="8" t="s">
        <v>34</v>
      </c>
      <c r="D141" s="8">
        <v>90</v>
      </c>
      <c r="E141" s="9">
        <v>24</v>
      </c>
      <c r="F141" s="10">
        <f t="shared" si="10"/>
        <v>2160</v>
      </c>
      <c r="G141" s="185">
        <v>16</v>
      </c>
      <c r="H141" s="10">
        <f t="shared" si="8"/>
        <v>1440</v>
      </c>
      <c r="I141" s="9">
        <v>6</v>
      </c>
      <c r="J141" s="7">
        <v>572</v>
      </c>
      <c r="K141" s="8" t="s">
        <v>16</v>
      </c>
      <c r="L141" s="12" t="s">
        <v>17</v>
      </c>
    </row>
    <row r="142" spans="1:12" x14ac:dyDescent="0.3">
      <c r="A142" s="6">
        <v>42187.159895833334</v>
      </c>
      <c r="B142" s="7">
        <v>22</v>
      </c>
      <c r="C142" s="8" t="s">
        <v>34</v>
      </c>
      <c r="D142" s="8">
        <v>90</v>
      </c>
      <c r="E142" s="9">
        <v>24</v>
      </c>
      <c r="F142" s="10">
        <f t="shared" si="10"/>
        <v>2160</v>
      </c>
      <c r="G142" s="185">
        <v>16</v>
      </c>
      <c r="H142" s="10">
        <f t="shared" si="8"/>
        <v>1440</v>
      </c>
      <c r="I142" s="9">
        <f t="shared" ref="I142:I159" si="11">E142-G142</f>
        <v>8</v>
      </c>
      <c r="J142" s="7">
        <v>572</v>
      </c>
      <c r="K142" s="8" t="s">
        <v>16</v>
      </c>
      <c r="L142" s="12" t="s">
        <v>38</v>
      </c>
    </row>
    <row r="143" spans="1:12" x14ac:dyDescent="0.3">
      <c r="A143" s="6">
        <v>42176.439270833333</v>
      </c>
      <c r="B143" s="7">
        <v>22</v>
      </c>
      <c r="C143" s="8" t="s">
        <v>34</v>
      </c>
      <c r="D143" s="8">
        <v>40</v>
      </c>
      <c r="E143" s="9">
        <v>24</v>
      </c>
      <c r="F143" s="10">
        <f t="shared" si="10"/>
        <v>960</v>
      </c>
      <c r="G143" s="185">
        <v>16</v>
      </c>
      <c r="H143" s="10">
        <f t="shared" si="8"/>
        <v>640</v>
      </c>
      <c r="I143" s="9">
        <f t="shared" si="11"/>
        <v>8</v>
      </c>
      <c r="J143" s="7">
        <v>23</v>
      </c>
      <c r="K143" s="8" t="s">
        <v>21</v>
      </c>
      <c r="L143" s="12" t="s">
        <v>14</v>
      </c>
    </row>
    <row r="144" spans="1:12" x14ac:dyDescent="0.3">
      <c r="A144" s="6">
        <v>42170.439745370371</v>
      </c>
      <c r="B144" s="7">
        <v>22</v>
      </c>
      <c r="C144" s="8" t="s">
        <v>34</v>
      </c>
      <c r="D144" s="8">
        <v>740</v>
      </c>
      <c r="E144" s="9">
        <v>24</v>
      </c>
      <c r="F144" s="10">
        <f t="shared" si="10"/>
        <v>17760</v>
      </c>
      <c r="G144" s="185">
        <v>16</v>
      </c>
      <c r="H144" s="10">
        <f t="shared" si="8"/>
        <v>11840</v>
      </c>
      <c r="I144" s="9">
        <f t="shared" si="11"/>
        <v>8</v>
      </c>
      <c r="J144" s="7">
        <v>95</v>
      </c>
      <c r="K144" s="8" t="s">
        <v>23</v>
      </c>
      <c r="L144" s="12" t="s">
        <v>38</v>
      </c>
    </row>
    <row r="145" spans="1:12" x14ac:dyDescent="0.3">
      <c r="A145" s="6">
        <v>42163.30746527778</v>
      </c>
      <c r="B145" s="7">
        <v>22</v>
      </c>
      <c r="C145" s="8" t="s">
        <v>34</v>
      </c>
      <c r="D145" s="8">
        <v>760</v>
      </c>
      <c r="E145" s="9">
        <v>24</v>
      </c>
      <c r="F145" s="10">
        <f t="shared" si="10"/>
        <v>18240</v>
      </c>
      <c r="G145" s="185">
        <v>16</v>
      </c>
      <c r="H145" s="10">
        <f t="shared" si="8"/>
        <v>12160</v>
      </c>
      <c r="I145" s="9">
        <f t="shared" si="11"/>
        <v>8</v>
      </c>
      <c r="J145" s="7">
        <v>14</v>
      </c>
      <c r="K145" s="8" t="s">
        <v>25</v>
      </c>
      <c r="L145" s="12" t="s">
        <v>14</v>
      </c>
    </row>
    <row r="146" spans="1:12" x14ac:dyDescent="0.3">
      <c r="A146" s="6">
        <v>42143.802361111113</v>
      </c>
      <c r="B146" s="7">
        <v>22</v>
      </c>
      <c r="C146" s="8" t="s">
        <v>34</v>
      </c>
      <c r="D146" s="8">
        <v>350</v>
      </c>
      <c r="E146" s="9">
        <v>24</v>
      </c>
      <c r="F146" s="10">
        <f t="shared" si="10"/>
        <v>8400</v>
      </c>
      <c r="G146" s="185">
        <v>16</v>
      </c>
      <c r="H146" s="10">
        <f t="shared" si="8"/>
        <v>5600</v>
      </c>
      <c r="I146" s="9">
        <f t="shared" si="11"/>
        <v>8</v>
      </c>
      <c r="J146" s="7">
        <v>7</v>
      </c>
      <c r="K146" s="8" t="s">
        <v>24</v>
      </c>
      <c r="L146" s="12" t="s">
        <v>14</v>
      </c>
    </row>
    <row r="147" spans="1:12" x14ac:dyDescent="0.3">
      <c r="A147" s="6">
        <v>42132.161631944444</v>
      </c>
      <c r="B147" s="7">
        <v>22</v>
      </c>
      <c r="C147" s="8" t="s">
        <v>34</v>
      </c>
      <c r="D147" s="8">
        <v>90</v>
      </c>
      <c r="E147" s="9">
        <v>24</v>
      </c>
      <c r="F147" s="10">
        <f t="shared" si="10"/>
        <v>2160</v>
      </c>
      <c r="G147" s="185">
        <v>16</v>
      </c>
      <c r="H147" s="10">
        <f t="shared" si="8"/>
        <v>1440</v>
      </c>
      <c r="I147" s="9">
        <f t="shared" si="11"/>
        <v>8</v>
      </c>
      <c r="J147" s="7">
        <v>557</v>
      </c>
      <c r="K147" s="8" t="s">
        <v>27</v>
      </c>
      <c r="L147" s="12" t="s">
        <v>17</v>
      </c>
    </row>
    <row r="148" spans="1:12" x14ac:dyDescent="0.3">
      <c r="A148" s="6">
        <v>42116.328657407408</v>
      </c>
      <c r="B148" s="7">
        <v>22</v>
      </c>
      <c r="C148" s="8" t="s">
        <v>34</v>
      </c>
      <c r="D148" s="8">
        <v>140</v>
      </c>
      <c r="E148" s="9">
        <v>24</v>
      </c>
      <c r="F148" s="10">
        <f t="shared" si="10"/>
        <v>3360</v>
      </c>
      <c r="G148" s="185">
        <v>16</v>
      </c>
      <c r="H148" s="10">
        <f t="shared" si="8"/>
        <v>2240</v>
      </c>
      <c r="I148" s="9">
        <f t="shared" si="11"/>
        <v>8</v>
      </c>
      <c r="J148" s="7">
        <v>7</v>
      </c>
      <c r="K148" s="8" t="s">
        <v>24</v>
      </c>
      <c r="L148" s="12" t="s">
        <v>17</v>
      </c>
    </row>
    <row r="149" spans="1:12" x14ac:dyDescent="0.3">
      <c r="A149" s="6">
        <v>42112.254374999997</v>
      </c>
      <c r="B149" s="7">
        <v>22</v>
      </c>
      <c r="C149" s="8" t="s">
        <v>34</v>
      </c>
      <c r="D149" s="8">
        <v>90</v>
      </c>
      <c r="E149" s="9">
        <v>24</v>
      </c>
      <c r="F149" s="10">
        <f>E150*D149</f>
        <v>2160</v>
      </c>
      <c r="G149" s="185">
        <v>16</v>
      </c>
      <c r="H149" s="10">
        <f t="shared" si="8"/>
        <v>1440</v>
      </c>
      <c r="I149" s="9">
        <f t="shared" si="11"/>
        <v>8</v>
      </c>
      <c r="J149" s="7">
        <v>846</v>
      </c>
      <c r="K149" s="8" t="s">
        <v>30</v>
      </c>
      <c r="L149" s="12" t="s">
        <v>17</v>
      </c>
    </row>
    <row r="150" spans="1:12" x14ac:dyDescent="0.3">
      <c r="A150" s="6">
        <v>42110.441921296297</v>
      </c>
      <c r="B150" s="7">
        <v>22</v>
      </c>
      <c r="C150" s="8" t="s">
        <v>34</v>
      </c>
      <c r="D150" s="8">
        <v>90</v>
      </c>
      <c r="E150" s="9">
        <v>24</v>
      </c>
      <c r="F150" s="10">
        <f>E150*D150</f>
        <v>2160</v>
      </c>
      <c r="G150" s="185">
        <v>16</v>
      </c>
      <c r="H150" s="10">
        <f t="shared" si="8"/>
        <v>1440</v>
      </c>
      <c r="I150" s="9">
        <f t="shared" si="11"/>
        <v>8</v>
      </c>
      <c r="J150" s="7">
        <v>572</v>
      </c>
      <c r="K150" s="8" t="s">
        <v>16</v>
      </c>
      <c r="L150" s="12" t="s">
        <v>38</v>
      </c>
    </row>
    <row r="151" spans="1:12" x14ac:dyDescent="0.3">
      <c r="A151" s="6">
        <v>42107.31790509259</v>
      </c>
      <c r="B151" s="7">
        <v>22</v>
      </c>
      <c r="C151" s="8" t="s">
        <v>34</v>
      </c>
      <c r="D151" s="8">
        <v>150</v>
      </c>
      <c r="E151" s="9">
        <v>24</v>
      </c>
      <c r="F151" s="10">
        <f>E151*D151</f>
        <v>3600</v>
      </c>
      <c r="G151" s="185">
        <v>16</v>
      </c>
      <c r="H151" s="10">
        <f t="shared" si="8"/>
        <v>2400</v>
      </c>
      <c r="I151" s="9">
        <f t="shared" si="11"/>
        <v>8</v>
      </c>
      <c r="J151" s="7">
        <v>23</v>
      </c>
      <c r="K151" s="8" t="s">
        <v>21</v>
      </c>
      <c r="L151" s="12" t="s">
        <v>17</v>
      </c>
    </row>
    <row r="152" spans="1:12" x14ac:dyDescent="0.3">
      <c r="A152" s="6">
        <v>42098.617256944446</v>
      </c>
      <c r="B152" s="7">
        <v>22</v>
      </c>
      <c r="C152" s="8" t="s">
        <v>34</v>
      </c>
      <c r="D152" s="8">
        <v>90</v>
      </c>
      <c r="E152" s="9">
        <v>24</v>
      </c>
      <c r="F152" s="10">
        <f>E153*D152</f>
        <v>2160</v>
      </c>
      <c r="G152" s="185">
        <v>16</v>
      </c>
      <c r="H152" s="10">
        <f t="shared" si="8"/>
        <v>1440</v>
      </c>
      <c r="I152" s="9">
        <f t="shared" si="11"/>
        <v>8</v>
      </c>
      <c r="J152" s="7">
        <v>686</v>
      </c>
      <c r="K152" s="8" t="s">
        <v>31</v>
      </c>
      <c r="L152" s="12" t="s">
        <v>14</v>
      </c>
    </row>
    <row r="153" spans="1:12" x14ac:dyDescent="0.3">
      <c r="A153" s="6">
        <v>42067.406909722224</v>
      </c>
      <c r="B153" s="7">
        <v>22</v>
      </c>
      <c r="C153" s="8" t="s">
        <v>34</v>
      </c>
      <c r="D153" s="8">
        <v>920</v>
      </c>
      <c r="E153" s="9">
        <v>24</v>
      </c>
      <c r="F153" s="10">
        <f>E153*D153</f>
        <v>22080</v>
      </c>
      <c r="G153" s="185">
        <v>16</v>
      </c>
      <c r="H153" s="10">
        <f t="shared" si="8"/>
        <v>14720</v>
      </c>
      <c r="I153" s="9">
        <f t="shared" si="11"/>
        <v>8</v>
      </c>
      <c r="J153" s="7">
        <v>7</v>
      </c>
      <c r="K153" s="8" t="s">
        <v>24</v>
      </c>
      <c r="L153" s="12" t="s">
        <v>14</v>
      </c>
    </row>
    <row r="154" spans="1:12" x14ac:dyDescent="0.3">
      <c r="A154" s="6">
        <v>42067.406909722224</v>
      </c>
      <c r="B154" s="7">
        <v>22</v>
      </c>
      <c r="C154" s="8" t="s">
        <v>34</v>
      </c>
      <c r="D154" s="8">
        <v>633</v>
      </c>
      <c r="E154" s="9">
        <v>24</v>
      </c>
      <c r="F154" s="10">
        <f>E154*D154</f>
        <v>15192</v>
      </c>
      <c r="G154" s="185">
        <v>16</v>
      </c>
      <c r="H154" s="10">
        <f t="shared" si="8"/>
        <v>10128</v>
      </c>
      <c r="I154" s="9">
        <f t="shared" si="11"/>
        <v>8</v>
      </c>
      <c r="J154" s="7">
        <v>7</v>
      </c>
      <c r="K154" s="8" t="s">
        <v>24</v>
      </c>
      <c r="L154" s="12" t="s">
        <v>14</v>
      </c>
    </row>
    <row r="155" spans="1:12" x14ac:dyDescent="0.3">
      <c r="A155" s="6">
        <v>42040.572384259256</v>
      </c>
      <c r="B155" s="7">
        <v>22</v>
      </c>
      <c r="C155" s="8" t="s">
        <v>34</v>
      </c>
      <c r="D155" s="8">
        <v>654</v>
      </c>
      <c r="E155" s="9">
        <v>24</v>
      </c>
      <c r="F155" s="10">
        <f>E156*D155</f>
        <v>15696</v>
      </c>
      <c r="G155" s="185">
        <v>16</v>
      </c>
      <c r="H155" s="10">
        <f t="shared" si="8"/>
        <v>10464</v>
      </c>
      <c r="I155" s="9">
        <f t="shared" si="11"/>
        <v>8</v>
      </c>
      <c r="J155" s="7">
        <v>846</v>
      </c>
      <c r="K155" s="8" t="s">
        <v>30</v>
      </c>
      <c r="L155" s="12" t="s">
        <v>38</v>
      </c>
    </row>
    <row r="156" spans="1:12" x14ac:dyDescent="0.3">
      <c r="A156" s="6">
        <v>42040.572384259256</v>
      </c>
      <c r="B156" s="7">
        <v>22</v>
      </c>
      <c r="C156" s="8" t="s">
        <v>34</v>
      </c>
      <c r="D156" s="8">
        <v>90</v>
      </c>
      <c r="E156" s="9">
        <v>24</v>
      </c>
      <c r="F156" s="10">
        <f>E157*D156</f>
        <v>2160</v>
      </c>
      <c r="G156" s="185">
        <v>16</v>
      </c>
      <c r="H156" s="10">
        <f t="shared" si="8"/>
        <v>1440</v>
      </c>
      <c r="I156" s="9">
        <f t="shared" si="11"/>
        <v>8</v>
      </c>
      <c r="J156" s="7">
        <v>846</v>
      </c>
      <c r="K156" s="8" t="s">
        <v>30</v>
      </c>
      <c r="L156" s="12" t="s">
        <v>38</v>
      </c>
    </row>
    <row r="157" spans="1:12" x14ac:dyDescent="0.3">
      <c r="A157" s="6">
        <v>42032.873645833337</v>
      </c>
      <c r="B157" s="7">
        <v>22</v>
      </c>
      <c r="C157" s="8" t="s">
        <v>34</v>
      </c>
      <c r="D157" s="8">
        <v>777</v>
      </c>
      <c r="E157" s="9">
        <v>24</v>
      </c>
      <c r="F157" s="10">
        <f>E157*D157</f>
        <v>18648</v>
      </c>
      <c r="G157" s="185">
        <v>16</v>
      </c>
      <c r="H157" s="10">
        <f t="shared" si="8"/>
        <v>12432</v>
      </c>
      <c r="I157" s="9">
        <f t="shared" si="11"/>
        <v>8</v>
      </c>
      <c r="J157" s="7">
        <v>846</v>
      </c>
      <c r="K157" s="8" t="s">
        <v>30</v>
      </c>
      <c r="L157" s="12" t="s">
        <v>38</v>
      </c>
    </row>
    <row r="158" spans="1:12" x14ac:dyDescent="0.3">
      <c r="A158" s="6">
        <v>42032.873645833337</v>
      </c>
      <c r="B158" s="7">
        <v>22</v>
      </c>
      <c r="C158" s="8" t="s">
        <v>34</v>
      </c>
      <c r="D158" s="8">
        <v>90</v>
      </c>
      <c r="E158" s="9">
        <v>24</v>
      </c>
      <c r="F158" s="10">
        <f>E159*D158</f>
        <v>2160</v>
      </c>
      <c r="G158" s="185">
        <v>16</v>
      </c>
      <c r="H158" s="10">
        <f t="shared" si="8"/>
        <v>1440</v>
      </c>
      <c r="I158" s="9">
        <f t="shared" si="11"/>
        <v>8</v>
      </c>
      <c r="J158" s="7">
        <v>846</v>
      </c>
      <c r="K158" s="8" t="s">
        <v>30</v>
      </c>
      <c r="L158" s="12" t="s">
        <v>38</v>
      </c>
    </row>
    <row r="159" spans="1:12" x14ac:dyDescent="0.3">
      <c r="A159" s="6">
        <v>42028.871388888889</v>
      </c>
      <c r="B159" s="7">
        <v>22</v>
      </c>
      <c r="C159" s="8" t="s">
        <v>34</v>
      </c>
      <c r="D159" s="8">
        <v>90</v>
      </c>
      <c r="E159" s="9">
        <v>24</v>
      </c>
      <c r="F159" s="10">
        <f t="shared" ref="F159:F170" si="12">E159*D159</f>
        <v>2160</v>
      </c>
      <c r="G159" s="185">
        <v>16</v>
      </c>
      <c r="H159" s="10">
        <f t="shared" si="8"/>
        <v>1440</v>
      </c>
      <c r="I159" s="9">
        <f t="shared" si="11"/>
        <v>8</v>
      </c>
      <c r="J159" s="7">
        <v>557</v>
      </c>
      <c r="K159" s="8" t="s">
        <v>27</v>
      </c>
      <c r="L159" s="12" t="s">
        <v>17</v>
      </c>
    </row>
    <row r="160" spans="1:12" x14ac:dyDescent="0.3">
      <c r="A160" s="6">
        <v>42028.871388888889</v>
      </c>
      <c r="B160" s="7">
        <v>22</v>
      </c>
      <c r="C160" s="8" t="s">
        <v>34</v>
      </c>
      <c r="D160" s="8">
        <v>80</v>
      </c>
      <c r="E160" s="9">
        <v>24</v>
      </c>
      <c r="F160" s="10">
        <f t="shared" si="12"/>
        <v>1920</v>
      </c>
      <c r="G160" s="185">
        <v>16</v>
      </c>
      <c r="H160" s="10">
        <f t="shared" si="8"/>
        <v>1280</v>
      </c>
      <c r="I160" s="9"/>
      <c r="J160" s="7">
        <v>557</v>
      </c>
      <c r="K160" s="8" t="s">
        <v>27</v>
      </c>
      <c r="L160" s="12" t="s">
        <v>17</v>
      </c>
    </row>
    <row r="161" spans="1:12" x14ac:dyDescent="0.3">
      <c r="A161" s="6">
        <v>42025.565798611111</v>
      </c>
      <c r="B161" s="7">
        <v>22</v>
      </c>
      <c r="C161" s="8" t="s">
        <v>34</v>
      </c>
      <c r="D161" s="8">
        <v>100</v>
      </c>
      <c r="E161" s="9">
        <v>24</v>
      </c>
      <c r="F161" s="10">
        <f t="shared" si="12"/>
        <v>2400</v>
      </c>
      <c r="G161" s="185">
        <v>16</v>
      </c>
      <c r="H161" s="10">
        <f t="shared" si="8"/>
        <v>1600</v>
      </c>
      <c r="I161" s="9">
        <f t="shared" ref="I161:I224" si="13">E161-G161</f>
        <v>8</v>
      </c>
      <c r="J161" s="7">
        <v>95</v>
      </c>
      <c r="K161" s="8" t="s">
        <v>23</v>
      </c>
      <c r="L161" s="12" t="s">
        <v>38</v>
      </c>
    </row>
    <row r="162" spans="1:12" x14ac:dyDescent="0.3">
      <c r="A162" s="6">
        <v>42025.565798611111</v>
      </c>
      <c r="B162" s="7">
        <v>22</v>
      </c>
      <c r="C162" s="8" t="s">
        <v>34</v>
      </c>
      <c r="D162" s="8">
        <v>50</v>
      </c>
      <c r="E162" s="9">
        <v>24</v>
      </c>
      <c r="F162" s="10">
        <f t="shared" si="12"/>
        <v>1200</v>
      </c>
      <c r="G162" s="185">
        <v>16</v>
      </c>
      <c r="H162" s="10">
        <f t="shared" si="8"/>
        <v>800</v>
      </c>
      <c r="I162" s="9">
        <f t="shared" si="13"/>
        <v>8</v>
      </c>
      <c r="J162" s="7">
        <v>95</v>
      </c>
      <c r="K162" s="8" t="s">
        <v>23</v>
      </c>
      <c r="L162" s="12" t="s">
        <v>38</v>
      </c>
    </row>
    <row r="163" spans="1:12" x14ac:dyDescent="0.3">
      <c r="A163" s="6">
        <v>42008</v>
      </c>
      <c r="B163" s="7">
        <v>22</v>
      </c>
      <c r="C163" s="8" t="s">
        <v>34</v>
      </c>
      <c r="D163" s="8">
        <v>410</v>
      </c>
      <c r="E163" s="9">
        <v>24</v>
      </c>
      <c r="F163" s="10">
        <f t="shared" si="12"/>
        <v>9840</v>
      </c>
      <c r="G163" s="185">
        <v>16</v>
      </c>
      <c r="H163" s="10">
        <f t="shared" si="8"/>
        <v>6560</v>
      </c>
      <c r="I163" s="9">
        <f t="shared" si="13"/>
        <v>8</v>
      </c>
      <c r="J163" s="7">
        <v>315</v>
      </c>
      <c r="K163" s="8" t="s">
        <v>40</v>
      </c>
      <c r="L163" s="12" t="s">
        <v>38</v>
      </c>
    </row>
    <row r="164" spans="1:12" x14ac:dyDescent="0.3">
      <c r="A164" s="6">
        <v>42005</v>
      </c>
      <c r="B164" s="7">
        <v>22</v>
      </c>
      <c r="C164" s="8" t="s">
        <v>34</v>
      </c>
      <c r="D164" s="8">
        <v>410</v>
      </c>
      <c r="E164" s="9">
        <v>24</v>
      </c>
      <c r="F164" s="10">
        <f t="shared" si="12"/>
        <v>9840</v>
      </c>
      <c r="G164" s="185">
        <v>16</v>
      </c>
      <c r="H164" s="10">
        <f t="shared" si="8"/>
        <v>6560</v>
      </c>
      <c r="I164" s="9">
        <f t="shared" si="13"/>
        <v>8</v>
      </c>
      <c r="J164" s="7">
        <v>315</v>
      </c>
      <c r="K164" s="8" t="s">
        <v>40</v>
      </c>
      <c r="L164" s="12" t="s">
        <v>38</v>
      </c>
    </row>
    <row r="165" spans="1:12" x14ac:dyDescent="0.3">
      <c r="A165" s="6">
        <v>42367.187152777777</v>
      </c>
      <c r="B165" s="7">
        <v>98</v>
      </c>
      <c r="C165" s="8" t="s">
        <v>32</v>
      </c>
      <c r="D165" s="8">
        <v>600</v>
      </c>
      <c r="E165" s="9">
        <v>18</v>
      </c>
      <c r="F165" s="10">
        <f t="shared" si="12"/>
        <v>10800</v>
      </c>
      <c r="G165" s="185">
        <v>8</v>
      </c>
      <c r="H165" s="10">
        <f>G165+D165</f>
        <v>608</v>
      </c>
      <c r="I165" s="9">
        <f t="shared" si="13"/>
        <v>10</v>
      </c>
      <c r="J165" s="7">
        <v>233</v>
      </c>
      <c r="K165" s="8" t="s">
        <v>13</v>
      </c>
      <c r="L165" s="12" t="s">
        <v>17</v>
      </c>
    </row>
    <row r="166" spans="1:12" x14ac:dyDescent="0.3">
      <c r="A166" s="6">
        <v>42342.222662037035</v>
      </c>
      <c r="B166" s="7">
        <v>98</v>
      </c>
      <c r="C166" s="8" t="s">
        <v>32</v>
      </c>
      <c r="D166" s="8">
        <v>600</v>
      </c>
      <c r="E166" s="9">
        <v>18</v>
      </c>
      <c r="F166" s="10">
        <f t="shared" si="12"/>
        <v>10800</v>
      </c>
      <c r="G166" s="185">
        <v>8</v>
      </c>
      <c r="H166" s="10">
        <f>G166+D166</f>
        <v>608</v>
      </c>
      <c r="I166" s="9">
        <f t="shared" si="13"/>
        <v>10</v>
      </c>
      <c r="J166" s="7">
        <v>95</v>
      </c>
      <c r="K166" s="8" t="s">
        <v>23</v>
      </c>
      <c r="L166" s="12" t="s">
        <v>17</v>
      </c>
    </row>
    <row r="167" spans="1:12" x14ac:dyDescent="0.3">
      <c r="A167" s="6">
        <v>42308.14162037037</v>
      </c>
      <c r="B167" s="7">
        <v>98</v>
      </c>
      <c r="C167" s="8" t="s">
        <v>32</v>
      </c>
      <c r="D167" s="8">
        <v>600</v>
      </c>
      <c r="E167" s="9">
        <v>18</v>
      </c>
      <c r="F167" s="10">
        <f t="shared" si="12"/>
        <v>10800</v>
      </c>
      <c r="G167" s="185">
        <v>8</v>
      </c>
      <c r="H167" s="10">
        <f t="shared" ref="H167:H176" si="14">G167*D167</f>
        <v>4800</v>
      </c>
      <c r="I167" s="9">
        <f t="shared" si="13"/>
        <v>10</v>
      </c>
      <c r="J167" s="7">
        <v>572</v>
      </c>
      <c r="K167" s="8" t="s">
        <v>16</v>
      </c>
      <c r="L167" s="12" t="s">
        <v>39</v>
      </c>
    </row>
    <row r="168" spans="1:12" x14ac:dyDescent="0.3">
      <c r="A168" s="6">
        <v>42308.14162037037</v>
      </c>
      <c r="B168" s="7">
        <v>98</v>
      </c>
      <c r="C168" s="8" t="s">
        <v>32</v>
      </c>
      <c r="D168" s="8">
        <v>600</v>
      </c>
      <c r="E168" s="9">
        <v>18</v>
      </c>
      <c r="F168" s="10">
        <f t="shared" si="12"/>
        <v>10800</v>
      </c>
      <c r="G168" s="185">
        <v>8</v>
      </c>
      <c r="H168" s="10">
        <f t="shared" si="14"/>
        <v>4800</v>
      </c>
      <c r="I168" s="9">
        <f t="shared" si="13"/>
        <v>10</v>
      </c>
      <c r="J168" s="7">
        <v>14</v>
      </c>
      <c r="K168" s="8" t="s">
        <v>25</v>
      </c>
      <c r="L168" s="12" t="s">
        <v>17</v>
      </c>
    </row>
    <row r="169" spans="1:12" x14ac:dyDescent="0.3">
      <c r="A169" s="6">
        <v>42308.14162037037</v>
      </c>
      <c r="B169" s="7">
        <v>98</v>
      </c>
      <c r="C169" s="8" t="s">
        <v>32</v>
      </c>
      <c r="D169" s="8">
        <v>600</v>
      </c>
      <c r="E169" s="9">
        <v>18</v>
      </c>
      <c r="F169" s="10">
        <f t="shared" si="12"/>
        <v>10800</v>
      </c>
      <c r="G169" s="185">
        <v>8</v>
      </c>
      <c r="H169" s="10">
        <f t="shared" si="14"/>
        <v>4800</v>
      </c>
      <c r="I169" s="9">
        <f t="shared" si="13"/>
        <v>10</v>
      </c>
      <c r="J169" s="7">
        <v>14</v>
      </c>
      <c r="K169" s="8" t="s">
        <v>25</v>
      </c>
      <c r="L169" s="12" t="s">
        <v>17</v>
      </c>
    </row>
    <row r="170" spans="1:12" x14ac:dyDescent="0.3">
      <c r="A170" s="6">
        <v>42279.047939814816</v>
      </c>
      <c r="B170" s="7">
        <v>98</v>
      </c>
      <c r="C170" s="8" t="s">
        <v>32</v>
      </c>
      <c r="D170" s="8">
        <v>600</v>
      </c>
      <c r="E170" s="9">
        <v>18</v>
      </c>
      <c r="F170" s="10">
        <f t="shared" si="12"/>
        <v>10800</v>
      </c>
      <c r="G170" s="185">
        <v>8</v>
      </c>
      <c r="H170" s="10">
        <f t="shared" si="14"/>
        <v>4800</v>
      </c>
      <c r="I170" s="9">
        <f t="shared" si="13"/>
        <v>10</v>
      </c>
      <c r="J170" s="7">
        <v>7</v>
      </c>
      <c r="K170" s="8" t="s">
        <v>24</v>
      </c>
      <c r="L170" s="12" t="s">
        <v>17</v>
      </c>
    </row>
    <row r="171" spans="1:12" x14ac:dyDescent="0.3">
      <c r="A171" s="6">
        <v>42265.080231481479</v>
      </c>
      <c r="B171" s="7">
        <v>98</v>
      </c>
      <c r="C171" s="8" t="s">
        <v>32</v>
      </c>
      <c r="D171" s="8">
        <v>600</v>
      </c>
      <c r="E171" s="9">
        <v>18</v>
      </c>
      <c r="F171" s="10">
        <f>E171*B171</f>
        <v>1764</v>
      </c>
      <c r="G171" s="185">
        <v>8</v>
      </c>
      <c r="H171" s="10">
        <f t="shared" si="14"/>
        <v>4800</v>
      </c>
      <c r="I171" s="9">
        <f t="shared" si="13"/>
        <v>10</v>
      </c>
      <c r="J171" s="7">
        <v>846</v>
      </c>
      <c r="K171" s="8" t="s">
        <v>30</v>
      </c>
      <c r="L171" s="12" t="s">
        <v>17</v>
      </c>
    </row>
    <row r="172" spans="1:12" x14ac:dyDescent="0.3">
      <c r="A172" s="6">
        <v>42236.861909722225</v>
      </c>
      <c r="B172" s="7">
        <v>98</v>
      </c>
      <c r="C172" s="8" t="s">
        <v>32</v>
      </c>
      <c r="D172" s="8">
        <v>600</v>
      </c>
      <c r="E172" s="9">
        <v>18</v>
      </c>
      <c r="F172" s="10">
        <f>E172*D172</f>
        <v>10800</v>
      </c>
      <c r="G172" s="185">
        <v>8</v>
      </c>
      <c r="H172" s="10">
        <f t="shared" si="14"/>
        <v>4800</v>
      </c>
      <c r="I172" s="9">
        <f t="shared" si="13"/>
        <v>10</v>
      </c>
      <c r="J172" s="7">
        <v>23</v>
      </c>
      <c r="K172" s="8" t="s">
        <v>21</v>
      </c>
      <c r="L172" s="12" t="s">
        <v>17</v>
      </c>
    </row>
    <row r="173" spans="1:12" x14ac:dyDescent="0.3">
      <c r="A173" s="6">
        <v>42203.249560185184</v>
      </c>
      <c r="B173" s="7">
        <v>98</v>
      </c>
      <c r="C173" s="8" t="s">
        <v>32</v>
      </c>
      <c r="D173" s="8">
        <v>600</v>
      </c>
      <c r="E173" s="9">
        <v>18</v>
      </c>
      <c r="F173" s="10">
        <f>E173*B173</f>
        <v>1764</v>
      </c>
      <c r="G173" s="185">
        <v>8</v>
      </c>
      <c r="H173" s="10">
        <f t="shared" si="14"/>
        <v>4800</v>
      </c>
      <c r="I173" s="9">
        <f t="shared" si="13"/>
        <v>10</v>
      </c>
      <c r="J173" s="7">
        <v>846</v>
      </c>
      <c r="K173" s="8" t="s">
        <v>30</v>
      </c>
      <c r="L173" s="12" t="s">
        <v>17</v>
      </c>
    </row>
    <row r="174" spans="1:12" x14ac:dyDescent="0.3">
      <c r="A174" s="6">
        <v>42192.254317129627</v>
      </c>
      <c r="B174" s="7">
        <v>98</v>
      </c>
      <c r="C174" s="8" t="s">
        <v>32</v>
      </c>
      <c r="D174" s="8">
        <v>600</v>
      </c>
      <c r="E174" s="9">
        <v>18</v>
      </c>
      <c r="F174" s="10">
        <f>E174*D174</f>
        <v>10800</v>
      </c>
      <c r="G174" s="185">
        <v>8</v>
      </c>
      <c r="H174" s="10">
        <f t="shared" si="14"/>
        <v>4800</v>
      </c>
      <c r="I174" s="9">
        <f t="shared" si="13"/>
        <v>10</v>
      </c>
      <c r="J174" s="7">
        <v>7</v>
      </c>
      <c r="K174" s="8" t="s">
        <v>24</v>
      </c>
      <c r="L174" s="12" t="s">
        <v>17</v>
      </c>
    </row>
    <row r="175" spans="1:12" x14ac:dyDescent="0.3">
      <c r="A175" s="6">
        <v>42183.206354166665</v>
      </c>
      <c r="B175" s="7">
        <v>98</v>
      </c>
      <c r="C175" s="8" t="s">
        <v>32</v>
      </c>
      <c r="D175" s="8">
        <v>600</v>
      </c>
      <c r="E175" s="9">
        <v>18</v>
      </c>
      <c r="F175" s="10">
        <f>E175*D175</f>
        <v>10800</v>
      </c>
      <c r="G175" s="185">
        <v>8</v>
      </c>
      <c r="H175" s="10">
        <f t="shared" si="14"/>
        <v>4800</v>
      </c>
      <c r="I175" s="9">
        <f t="shared" si="13"/>
        <v>10</v>
      </c>
      <c r="J175" s="7">
        <v>23</v>
      </c>
      <c r="K175" s="8" t="s">
        <v>21</v>
      </c>
      <c r="L175" s="12" t="s">
        <v>17</v>
      </c>
    </row>
    <row r="176" spans="1:12" x14ac:dyDescent="0.3">
      <c r="A176" s="6">
        <v>42171.22488425926</v>
      </c>
      <c r="B176" s="7">
        <v>98</v>
      </c>
      <c r="C176" s="8" t="s">
        <v>32</v>
      </c>
      <c r="D176" s="8">
        <v>600</v>
      </c>
      <c r="E176" s="9">
        <v>18</v>
      </c>
      <c r="F176" s="10">
        <f>E176*D176</f>
        <v>10800</v>
      </c>
      <c r="G176" s="185">
        <v>8</v>
      </c>
      <c r="H176" s="10">
        <f t="shared" si="14"/>
        <v>4800</v>
      </c>
      <c r="I176" s="9">
        <f t="shared" si="13"/>
        <v>10</v>
      </c>
      <c r="J176" s="7">
        <v>95</v>
      </c>
      <c r="K176" s="8" t="s">
        <v>23</v>
      </c>
      <c r="L176" s="12" t="s">
        <v>17</v>
      </c>
    </row>
    <row r="177" spans="1:12" x14ac:dyDescent="0.3">
      <c r="A177" s="6">
        <v>42148.295069444444</v>
      </c>
      <c r="B177" s="7">
        <v>98</v>
      </c>
      <c r="C177" s="8" t="s">
        <v>32</v>
      </c>
      <c r="D177" s="8">
        <v>600</v>
      </c>
      <c r="E177" s="9">
        <v>18</v>
      </c>
      <c r="F177" s="10">
        <f>E177*B177</f>
        <v>1764</v>
      </c>
      <c r="G177" s="185">
        <v>8</v>
      </c>
      <c r="H177" s="10">
        <f>G177+D177</f>
        <v>608</v>
      </c>
      <c r="I177" s="9">
        <f t="shared" si="13"/>
        <v>10</v>
      </c>
      <c r="J177" s="7">
        <v>686</v>
      </c>
      <c r="K177" s="8" t="s">
        <v>31</v>
      </c>
      <c r="L177" s="12" t="s">
        <v>17</v>
      </c>
    </row>
    <row r="178" spans="1:12" x14ac:dyDescent="0.3">
      <c r="A178" s="6">
        <v>42147.898460648146</v>
      </c>
      <c r="B178" s="7">
        <v>98</v>
      </c>
      <c r="C178" s="8" t="s">
        <v>32</v>
      </c>
      <c r="D178" s="8">
        <v>600</v>
      </c>
      <c r="E178" s="9">
        <v>18</v>
      </c>
      <c r="F178" s="10">
        <f t="shared" ref="F178:F241" si="15">E178*D178</f>
        <v>10800</v>
      </c>
      <c r="G178" s="185">
        <v>8</v>
      </c>
      <c r="H178" s="10">
        <f>G178*D178</f>
        <v>4800</v>
      </c>
      <c r="I178" s="9">
        <f t="shared" si="13"/>
        <v>10</v>
      </c>
      <c r="J178" s="7">
        <v>14</v>
      </c>
      <c r="K178" s="8" t="s">
        <v>25</v>
      </c>
      <c r="L178" s="12" t="s">
        <v>17</v>
      </c>
    </row>
    <row r="179" spans="1:12" x14ac:dyDescent="0.3">
      <c r="A179" s="6">
        <v>42139.161215277774</v>
      </c>
      <c r="B179" s="7">
        <v>98</v>
      </c>
      <c r="C179" s="8" t="s">
        <v>32</v>
      </c>
      <c r="D179" s="8">
        <v>600</v>
      </c>
      <c r="E179" s="9">
        <v>18</v>
      </c>
      <c r="F179" s="10">
        <f t="shared" si="15"/>
        <v>10800</v>
      </c>
      <c r="G179" s="185">
        <v>8</v>
      </c>
      <c r="H179" s="10">
        <f>G179+D179</f>
        <v>608</v>
      </c>
      <c r="I179" s="9">
        <f t="shared" si="13"/>
        <v>10</v>
      </c>
      <c r="J179" s="7">
        <v>572</v>
      </c>
      <c r="K179" s="8" t="s">
        <v>16</v>
      </c>
      <c r="L179" s="12" t="s">
        <v>17</v>
      </c>
    </row>
    <row r="180" spans="1:12" x14ac:dyDescent="0.3">
      <c r="A180" s="6">
        <v>42114.065104166664</v>
      </c>
      <c r="B180" s="7">
        <v>98</v>
      </c>
      <c r="C180" s="8" t="s">
        <v>32</v>
      </c>
      <c r="D180" s="8">
        <v>600</v>
      </c>
      <c r="E180" s="9">
        <v>18</v>
      </c>
      <c r="F180" s="10">
        <f t="shared" si="15"/>
        <v>10800</v>
      </c>
      <c r="G180" s="185">
        <v>8</v>
      </c>
      <c r="H180" s="10">
        <f>G180+D180</f>
        <v>608</v>
      </c>
      <c r="I180" s="9">
        <f t="shared" si="13"/>
        <v>10</v>
      </c>
      <c r="J180" s="7">
        <v>557</v>
      </c>
      <c r="K180" s="8" t="s">
        <v>27</v>
      </c>
      <c r="L180" s="12" t="s">
        <v>17</v>
      </c>
    </row>
    <row r="181" spans="1:12" x14ac:dyDescent="0.3">
      <c r="A181" s="6">
        <v>42113.827708333331</v>
      </c>
      <c r="B181" s="7">
        <v>98</v>
      </c>
      <c r="C181" s="8" t="s">
        <v>32</v>
      </c>
      <c r="D181" s="8">
        <v>600</v>
      </c>
      <c r="E181" s="9">
        <v>18</v>
      </c>
      <c r="F181" s="10">
        <f t="shared" si="15"/>
        <v>10800</v>
      </c>
      <c r="G181" s="185">
        <v>8</v>
      </c>
      <c r="H181" s="10">
        <f>G181+D181</f>
        <v>608</v>
      </c>
      <c r="I181" s="9">
        <f t="shared" si="13"/>
        <v>10</v>
      </c>
      <c r="J181" s="7">
        <v>315</v>
      </c>
      <c r="K181" s="8" t="s">
        <v>40</v>
      </c>
      <c r="L181" s="12" t="s">
        <v>17</v>
      </c>
    </row>
    <row r="182" spans="1:12" x14ac:dyDescent="0.3">
      <c r="A182" s="6">
        <v>42170.857928240737</v>
      </c>
      <c r="B182" s="7">
        <v>22</v>
      </c>
      <c r="C182" s="8" t="s">
        <v>35</v>
      </c>
      <c r="D182" s="8">
        <v>390</v>
      </c>
      <c r="E182" s="9">
        <v>17</v>
      </c>
      <c r="F182" s="10">
        <f t="shared" si="15"/>
        <v>6630</v>
      </c>
      <c r="G182" s="11">
        <v>12</v>
      </c>
      <c r="H182" s="10">
        <f t="shared" ref="H182:H208" si="16">G182*D182</f>
        <v>4680</v>
      </c>
      <c r="I182" s="9">
        <f t="shared" si="13"/>
        <v>5</v>
      </c>
      <c r="J182" s="7">
        <v>686</v>
      </c>
      <c r="K182" s="8" t="s">
        <v>98</v>
      </c>
      <c r="L182" s="12" t="s">
        <v>14</v>
      </c>
    </row>
    <row r="183" spans="1:12" x14ac:dyDescent="0.3">
      <c r="A183" s="6">
        <v>42371.131874999999</v>
      </c>
      <c r="B183" s="7">
        <v>31</v>
      </c>
      <c r="C183" s="8" t="s">
        <v>35</v>
      </c>
      <c r="D183" s="8">
        <v>310</v>
      </c>
      <c r="E183" s="9">
        <v>17</v>
      </c>
      <c r="F183" s="10">
        <f t="shared" si="15"/>
        <v>5270</v>
      </c>
      <c r="G183" s="11">
        <v>12</v>
      </c>
      <c r="H183" s="10">
        <f t="shared" si="16"/>
        <v>3720</v>
      </c>
      <c r="I183" s="9">
        <f t="shared" si="13"/>
        <v>5</v>
      </c>
      <c r="J183" s="7">
        <v>686</v>
      </c>
      <c r="K183" s="8" t="s">
        <v>98</v>
      </c>
      <c r="L183" s="12" t="s">
        <v>17</v>
      </c>
    </row>
    <row r="184" spans="1:12" x14ac:dyDescent="0.3">
      <c r="A184" s="6">
        <v>42361.909317129626</v>
      </c>
      <c r="B184" s="7">
        <v>31</v>
      </c>
      <c r="C184" s="8" t="s">
        <v>35</v>
      </c>
      <c r="D184" s="8">
        <v>420</v>
      </c>
      <c r="E184" s="9">
        <v>17</v>
      </c>
      <c r="F184" s="10">
        <f t="shared" si="15"/>
        <v>7140</v>
      </c>
      <c r="G184" s="11">
        <v>12</v>
      </c>
      <c r="H184" s="10">
        <f t="shared" si="16"/>
        <v>5040</v>
      </c>
      <c r="I184" s="9">
        <f t="shared" si="13"/>
        <v>5</v>
      </c>
      <c r="J184" s="7">
        <v>315</v>
      </c>
      <c r="K184" s="8" t="s">
        <v>40</v>
      </c>
      <c r="L184" s="12" t="s">
        <v>17</v>
      </c>
    </row>
    <row r="185" spans="1:12" x14ac:dyDescent="0.3">
      <c r="A185" s="6">
        <v>42347.455370370371</v>
      </c>
      <c r="B185" s="7">
        <v>31</v>
      </c>
      <c r="C185" s="8" t="s">
        <v>35</v>
      </c>
      <c r="D185" s="8">
        <v>960</v>
      </c>
      <c r="E185" s="9">
        <v>17</v>
      </c>
      <c r="F185" s="10">
        <f t="shared" si="15"/>
        <v>16320</v>
      </c>
      <c r="G185" s="11">
        <v>12</v>
      </c>
      <c r="H185" s="10">
        <f t="shared" si="16"/>
        <v>11520</v>
      </c>
      <c r="I185" s="9">
        <f t="shared" si="13"/>
        <v>5</v>
      </c>
      <c r="J185" s="7">
        <v>572</v>
      </c>
      <c r="K185" s="8" t="s">
        <v>16</v>
      </c>
      <c r="L185" s="12" t="s">
        <v>38</v>
      </c>
    </row>
    <row r="186" spans="1:12" x14ac:dyDescent="0.3">
      <c r="A186" s="6">
        <v>42340.119641203702</v>
      </c>
      <c r="B186" s="7">
        <v>31</v>
      </c>
      <c r="C186" s="8" t="s">
        <v>35</v>
      </c>
      <c r="D186" s="8">
        <v>40</v>
      </c>
      <c r="E186" s="9">
        <v>17</v>
      </c>
      <c r="F186" s="10">
        <f t="shared" si="15"/>
        <v>680</v>
      </c>
      <c r="G186" s="11">
        <v>12</v>
      </c>
      <c r="H186" s="10">
        <f t="shared" si="16"/>
        <v>480</v>
      </c>
      <c r="I186" s="9">
        <f t="shared" si="13"/>
        <v>5</v>
      </c>
      <c r="J186" s="7">
        <v>315</v>
      </c>
      <c r="K186" s="8" t="s">
        <v>40</v>
      </c>
      <c r="L186" s="12" t="s">
        <v>14</v>
      </c>
    </row>
    <row r="187" spans="1:12" x14ac:dyDescent="0.3">
      <c r="A187" s="6">
        <v>42308.14162037037</v>
      </c>
      <c r="B187" s="7">
        <v>31</v>
      </c>
      <c r="C187" s="8" t="s">
        <v>35</v>
      </c>
      <c r="D187" s="8">
        <v>930</v>
      </c>
      <c r="E187" s="9">
        <v>17</v>
      </c>
      <c r="F187" s="10">
        <f t="shared" si="15"/>
        <v>15810</v>
      </c>
      <c r="G187" s="11">
        <v>12</v>
      </c>
      <c r="H187" s="10">
        <f t="shared" si="16"/>
        <v>11160</v>
      </c>
      <c r="I187" s="9">
        <f t="shared" si="13"/>
        <v>5</v>
      </c>
      <c r="J187" s="7">
        <v>846</v>
      </c>
      <c r="K187" s="8" t="s">
        <v>30</v>
      </c>
      <c r="L187" s="12" t="s">
        <v>14</v>
      </c>
    </row>
    <row r="188" spans="1:12" x14ac:dyDescent="0.3">
      <c r="A188" s="6">
        <v>42308.14162037037</v>
      </c>
      <c r="B188" s="7">
        <v>31</v>
      </c>
      <c r="C188" s="8" t="s">
        <v>35</v>
      </c>
      <c r="D188" s="8">
        <v>920</v>
      </c>
      <c r="E188" s="9">
        <v>17</v>
      </c>
      <c r="F188" s="10">
        <f t="shared" si="15"/>
        <v>15640</v>
      </c>
      <c r="G188" s="11">
        <v>12</v>
      </c>
      <c r="H188" s="10">
        <f t="shared" si="16"/>
        <v>11040</v>
      </c>
      <c r="I188" s="9">
        <f t="shared" si="13"/>
        <v>5</v>
      </c>
      <c r="J188" s="7">
        <v>572</v>
      </c>
      <c r="K188" s="8" t="s">
        <v>16</v>
      </c>
      <c r="L188" s="12" t="s">
        <v>38</v>
      </c>
    </row>
    <row r="189" spans="1:12" x14ac:dyDescent="0.3">
      <c r="A189" s="6">
        <v>42308.14162037037</v>
      </c>
      <c r="B189" s="7">
        <v>31</v>
      </c>
      <c r="C189" s="8" t="s">
        <v>35</v>
      </c>
      <c r="D189" s="8">
        <v>600</v>
      </c>
      <c r="E189" s="9">
        <v>17</v>
      </c>
      <c r="F189" s="10">
        <f t="shared" si="15"/>
        <v>10200</v>
      </c>
      <c r="G189" s="11">
        <v>12</v>
      </c>
      <c r="H189" s="10">
        <f t="shared" si="16"/>
        <v>7200</v>
      </c>
      <c r="I189" s="9">
        <f t="shared" si="13"/>
        <v>5</v>
      </c>
      <c r="J189" s="7">
        <v>14</v>
      </c>
      <c r="K189" s="8" t="s">
        <v>25</v>
      </c>
      <c r="L189" s="12" t="s">
        <v>14</v>
      </c>
    </row>
    <row r="190" spans="1:12" x14ac:dyDescent="0.3">
      <c r="A190" s="6">
        <v>42308.14162037037</v>
      </c>
      <c r="B190" s="7">
        <v>31</v>
      </c>
      <c r="C190" s="8" t="s">
        <v>35</v>
      </c>
      <c r="D190" s="8">
        <v>50</v>
      </c>
      <c r="E190" s="9">
        <v>17</v>
      </c>
      <c r="F190" s="10">
        <f t="shared" si="15"/>
        <v>850</v>
      </c>
      <c r="G190" s="11">
        <v>12</v>
      </c>
      <c r="H190" s="10">
        <f t="shared" si="16"/>
        <v>600</v>
      </c>
      <c r="I190" s="9">
        <f t="shared" si="13"/>
        <v>5</v>
      </c>
      <c r="J190" s="7">
        <v>23</v>
      </c>
      <c r="K190" s="8" t="s">
        <v>21</v>
      </c>
      <c r="L190" s="12" t="s">
        <v>14</v>
      </c>
    </row>
    <row r="191" spans="1:12" x14ac:dyDescent="0.3">
      <c r="A191" s="6">
        <v>42308.14162037037</v>
      </c>
      <c r="B191" s="7">
        <v>31</v>
      </c>
      <c r="C191" s="8" t="s">
        <v>35</v>
      </c>
      <c r="D191" s="8">
        <v>40</v>
      </c>
      <c r="E191" s="9">
        <v>17</v>
      </c>
      <c r="F191" s="10">
        <f t="shared" si="15"/>
        <v>680</v>
      </c>
      <c r="G191" s="11">
        <v>12</v>
      </c>
      <c r="H191" s="10">
        <f t="shared" si="16"/>
        <v>480</v>
      </c>
      <c r="I191" s="9">
        <f t="shared" si="13"/>
        <v>5</v>
      </c>
      <c r="J191" s="7">
        <v>315</v>
      </c>
      <c r="K191" s="8" t="s">
        <v>40</v>
      </c>
      <c r="L191" s="12" t="s">
        <v>102</v>
      </c>
    </row>
    <row r="192" spans="1:12" x14ac:dyDescent="0.3">
      <c r="A192" s="6">
        <v>42304.704884259256</v>
      </c>
      <c r="B192" s="7">
        <v>31</v>
      </c>
      <c r="C192" s="8" t="s">
        <v>35</v>
      </c>
      <c r="D192" s="8">
        <v>650</v>
      </c>
      <c r="E192" s="9">
        <v>17</v>
      </c>
      <c r="F192" s="10">
        <f t="shared" si="15"/>
        <v>11050</v>
      </c>
      <c r="G192" s="11">
        <v>12</v>
      </c>
      <c r="H192" s="10">
        <f t="shared" si="16"/>
        <v>7800</v>
      </c>
      <c r="I192" s="9">
        <f t="shared" si="13"/>
        <v>5</v>
      </c>
      <c r="J192" s="7">
        <v>572</v>
      </c>
      <c r="K192" s="8" t="s">
        <v>16</v>
      </c>
      <c r="L192" s="12" t="s">
        <v>14</v>
      </c>
    </row>
    <row r="193" spans="1:12" x14ac:dyDescent="0.3">
      <c r="A193" s="6">
        <v>42302.022210648145</v>
      </c>
      <c r="B193" s="7">
        <v>31</v>
      </c>
      <c r="C193" s="8" t="s">
        <v>35</v>
      </c>
      <c r="D193" s="8">
        <v>750</v>
      </c>
      <c r="E193" s="9">
        <v>17</v>
      </c>
      <c r="F193" s="10">
        <f t="shared" si="15"/>
        <v>12750</v>
      </c>
      <c r="G193" s="11">
        <v>12</v>
      </c>
      <c r="H193" s="10">
        <f t="shared" si="16"/>
        <v>9000</v>
      </c>
      <c r="I193" s="9">
        <f t="shared" si="13"/>
        <v>5</v>
      </c>
      <c r="J193" s="7">
        <v>7</v>
      </c>
      <c r="K193" s="8" t="s">
        <v>24</v>
      </c>
      <c r="L193" s="12" t="s">
        <v>17</v>
      </c>
    </row>
    <row r="194" spans="1:12" x14ac:dyDescent="0.3">
      <c r="A194" s="6">
        <v>42297.52685185185</v>
      </c>
      <c r="B194" s="7">
        <v>31</v>
      </c>
      <c r="C194" s="8" t="s">
        <v>35</v>
      </c>
      <c r="D194" s="8">
        <v>860</v>
      </c>
      <c r="E194" s="9">
        <v>17</v>
      </c>
      <c r="F194" s="10">
        <f t="shared" si="15"/>
        <v>14620</v>
      </c>
      <c r="G194" s="11">
        <v>12</v>
      </c>
      <c r="H194" s="10">
        <f t="shared" si="16"/>
        <v>10320</v>
      </c>
      <c r="I194" s="9">
        <f t="shared" si="13"/>
        <v>5</v>
      </c>
      <c r="J194" s="7">
        <v>14</v>
      </c>
      <c r="K194" s="8" t="s">
        <v>25</v>
      </c>
      <c r="L194" s="12" t="s">
        <v>14</v>
      </c>
    </row>
    <row r="195" spans="1:12" x14ac:dyDescent="0.3">
      <c r="A195" s="6">
        <v>42296.273819444446</v>
      </c>
      <c r="B195" s="7">
        <v>31</v>
      </c>
      <c r="C195" s="8" t="s">
        <v>43</v>
      </c>
      <c r="D195" s="8">
        <v>660</v>
      </c>
      <c r="E195" s="9">
        <v>17</v>
      </c>
      <c r="F195" s="10">
        <f t="shared" si="15"/>
        <v>11220</v>
      </c>
      <c r="G195" s="11">
        <v>12</v>
      </c>
      <c r="H195" s="10">
        <f t="shared" si="16"/>
        <v>7920</v>
      </c>
      <c r="I195" s="9">
        <f t="shared" si="13"/>
        <v>5</v>
      </c>
      <c r="J195" s="7">
        <v>7</v>
      </c>
      <c r="K195" s="8" t="s">
        <v>24</v>
      </c>
      <c r="L195" s="12" t="s">
        <v>14</v>
      </c>
    </row>
    <row r="196" spans="1:12" x14ac:dyDescent="0.3">
      <c r="A196" s="6">
        <v>42295.27547453704</v>
      </c>
      <c r="B196" s="7">
        <v>31</v>
      </c>
      <c r="C196" s="8" t="s">
        <v>35</v>
      </c>
      <c r="D196" s="8">
        <v>720</v>
      </c>
      <c r="E196" s="9">
        <v>17</v>
      </c>
      <c r="F196" s="10">
        <f t="shared" si="15"/>
        <v>12240</v>
      </c>
      <c r="G196" s="11">
        <v>12</v>
      </c>
      <c r="H196" s="10">
        <f t="shared" si="16"/>
        <v>8640</v>
      </c>
      <c r="I196" s="9">
        <f t="shared" si="13"/>
        <v>5</v>
      </c>
      <c r="J196" s="7">
        <v>95</v>
      </c>
      <c r="K196" s="8" t="s">
        <v>23</v>
      </c>
      <c r="L196" s="12" t="s">
        <v>38</v>
      </c>
    </row>
    <row r="197" spans="1:12" x14ac:dyDescent="0.3">
      <c r="A197" s="6">
        <v>42291.033807870372</v>
      </c>
      <c r="B197" s="7">
        <v>31</v>
      </c>
      <c r="C197" s="8" t="s">
        <v>35</v>
      </c>
      <c r="D197" s="8">
        <v>70</v>
      </c>
      <c r="E197" s="9">
        <v>17</v>
      </c>
      <c r="F197" s="10">
        <f t="shared" si="15"/>
        <v>1190</v>
      </c>
      <c r="G197" s="11">
        <v>12</v>
      </c>
      <c r="H197" s="10">
        <f t="shared" si="16"/>
        <v>840</v>
      </c>
      <c r="I197" s="9">
        <f t="shared" si="13"/>
        <v>5</v>
      </c>
      <c r="J197" s="7">
        <v>846</v>
      </c>
      <c r="K197" s="8" t="s">
        <v>30</v>
      </c>
      <c r="L197" s="12" t="s">
        <v>38</v>
      </c>
    </row>
    <row r="198" spans="1:12" x14ac:dyDescent="0.3">
      <c r="A198" s="6">
        <v>42286.761469907404</v>
      </c>
      <c r="B198" s="7">
        <v>31</v>
      </c>
      <c r="C198" s="8" t="s">
        <v>35</v>
      </c>
      <c r="D198" s="8">
        <v>570</v>
      </c>
      <c r="E198" s="9">
        <v>17</v>
      </c>
      <c r="F198" s="10">
        <f t="shared" si="15"/>
        <v>9690</v>
      </c>
      <c r="G198" s="11">
        <v>12</v>
      </c>
      <c r="H198" s="10">
        <f t="shared" si="16"/>
        <v>6840</v>
      </c>
      <c r="I198" s="9">
        <f t="shared" si="13"/>
        <v>5</v>
      </c>
      <c r="J198" s="7">
        <v>686</v>
      </c>
      <c r="K198" s="8" t="s">
        <v>98</v>
      </c>
      <c r="L198" s="12" t="s">
        <v>14</v>
      </c>
    </row>
    <row r="199" spans="1:12" x14ac:dyDescent="0.3">
      <c r="A199" s="6">
        <v>42279.047939814816</v>
      </c>
      <c r="B199" s="7">
        <v>31</v>
      </c>
      <c r="C199" s="8" t="s">
        <v>35</v>
      </c>
      <c r="D199" s="8">
        <v>780</v>
      </c>
      <c r="E199" s="9">
        <v>17</v>
      </c>
      <c r="F199" s="10">
        <f t="shared" si="15"/>
        <v>13260</v>
      </c>
      <c r="G199" s="11">
        <v>12</v>
      </c>
      <c r="H199" s="10">
        <f t="shared" si="16"/>
        <v>9360</v>
      </c>
      <c r="I199" s="9">
        <f t="shared" si="13"/>
        <v>5</v>
      </c>
      <c r="J199" s="7">
        <v>572</v>
      </c>
      <c r="K199" s="8" t="s">
        <v>97</v>
      </c>
      <c r="L199" s="12" t="s">
        <v>14</v>
      </c>
    </row>
    <row r="200" spans="1:12" x14ac:dyDescent="0.3">
      <c r="A200" s="6">
        <v>42277.751168981478</v>
      </c>
      <c r="B200" s="7">
        <v>31</v>
      </c>
      <c r="C200" s="8" t="s">
        <v>35</v>
      </c>
      <c r="D200" s="8">
        <v>250</v>
      </c>
      <c r="E200" s="9">
        <v>17</v>
      </c>
      <c r="F200" s="10">
        <f t="shared" si="15"/>
        <v>4250</v>
      </c>
      <c r="G200" s="11">
        <v>12</v>
      </c>
      <c r="H200" s="10">
        <f t="shared" si="16"/>
        <v>3000</v>
      </c>
      <c r="I200" s="9">
        <f t="shared" si="13"/>
        <v>5</v>
      </c>
      <c r="J200" s="7">
        <v>572</v>
      </c>
      <c r="K200" s="8" t="s">
        <v>16</v>
      </c>
      <c r="L200" s="12" t="s">
        <v>17</v>
      </c>
    </row>
    <row r="201" spans="1:12" x14ac:dyDescent="0.3">
      <c r="A201" s="6">
        <v>42266.562893518516</v>
      </c>
      <c r="B201" s="7">
        <v>31</v>
      </c>
      <c r="C201" s="8" t="s">
        <v>35</v>
      </c>
      <c r="D201" s="8">
        <v>790</v>
      </c>
      <c r="E201" s="9">
        <v>17</v>
      </c>
      <c r="F201" s="10">
        <f t="shared" si="15"/>
        <v>13430</v>
      </c>
      <c r="G201" s="11">
        <v>12</v>
      </c>
      <c r="H201" s="10">
        <f t="shared" si="16"/>
        <v>9480</v>
      </c>
      <c r="I201" s="9">
        <f t="shared" si="13"/>
        <v>5</v>
      </c>
      <c r="J201" s="7">
        <v>846</v>
      </c>
      <c r="K201" s="8" t="s">
        <v>30</v>
      </c>
      <c r="L201" s="12" t="s">
        <v>17</v>
      </c>
    </row>
    <row r="202" spans="1:12" x14ac:dyDescent="0.3">
      <c r="A202" s="6">
        <v>42263.520162037035</v>
      </c>
      <c r="B202" s="7">
        <v>31</v>
      </c>
      <c r="C202" s="8" t="s">
        <v>35</v>
      </c>
      <c r="D202" s="8">
        <v>970</v>
      </c>
      <c r="E202" s="9">
        <v>17</v>
      </c>
      <c r="F202" s="10">
        <f t="shared" si="15"/>
        <v>16490</v>
      </c>
      <c r="G202" s="11">
        <v>12</v>
      </c>
      <c r="H202" s="10">
        <f t="shared" si="16"/>
        <v>11640</v>
      </c>
      <c r="I202" s="9">
        <f t="shared" si="13"/>
        <v>5</v>
      </c>
      <c r="J202" s="7">
        <v>233</v>
      </c>
      <c r="K202" s="8" t="s">
        <v>13</v>
      </c>
      <c r="L202" s="12" t="s">
        <v>14</v>
      </c>
    </row>
    <row r="203" spans="1:12" x14ac:dyDescent="0.3">
      <c r="A203" s="6">
        <v>42250.141215277778</v>
      </c>
      <c r="B203" s="7">
        <v>31</v>
      </c>
      <c r="C203" s="8" t="s">
        <v>35</v>
      </c>
      <c r="D203" s="8">
        <v>200</v>
      </c>
      <c r="E203" s="9">
        <v>17</v>
      </c>
      <c r="F203" s="10">
        <f t="shared" si="15"/>
        <v>3400</v>
      </c>
      <c r="G203" s="11">
        <v>12</v>
      </c>
      <c r="H203" s="10">
        <f t="shared" si="16"/>
        <v>2400</v>
      </c>
      <c r="I203" s="9">
        <f t="shared" si="13"/>
        <v>5</v>
      </c>
      <c r="J203" s="7">
        <v>23</v>
      </c>
      <c r="K203" s="8" t="s">
        <v>21</v>
      </c>
      <c r="L203" s="12" t="s">
        <v>14</v>
      </c>
    </row>
    <row r="204" spans="1:12" x14ac:dyDescent="0.3">
      <c r="A204" s="6">
        <v>42247.356550925928</v>
      </c>
      <c r="B204" s="7">
        <v>31</v>
      </c>
      <c r="C204" s="8" t="s">
        <v>35</v>
      </c>
      <c r="D204" s="8">
        <v>20</v>
      </c>
      <c r="E204" s="9">
        <v>17</v>
      </c>
      <c r="F204" s="10">
        <f t="shared" si="15"/>
        <v>340</v>
      </c>
      <c r="G204" s="11">
        <v>12</v>
      </c>
      <c r="H204" s="10">
        <f t="shared" si="16"/>
        <v>240</v>
      </c>
      <c r="I204" s="9">
        <f t="shared" si="13"/>
        <v>5</v>
      </c>
      <c r="J204" s="7">
        <v>557</v>
      </c>
      <c r="K204" s="8" t="s">
        <v>27</v>
      </c>
      <c r="L204" s="12" t="s">
        <v>17</v>
      </c>
    </row>
    <row r="205" spans="1:12" x14ac:dyDescent="0.3">
      <c r="A205" s="6">
        <v>42232.026759259257</v>
      </c>
      <c r="B205" s="7">
        <v>31</v>
      </c>
      <c r="C205" s="8" t="s">
        <v>35</v>
      </c>
      <c r="D205" s="8">
        <v>720</v>
      </c>
      <c r="E205" s="9">
        <v>17</v>
      </c>
      <c r="F205" s="10">
        <f t="shared" si="15"/>
        <v>12240</v>
      </c>
      <c r="G205" s="11">
        <v>12</v>
      </c>
      <c r="H205" s="10">
        <f t="shared" si="16"/>
        <v>8640</v>
      </c>
      <c r="I205" s="9">
        <f t="shared" si="13"/>
        <v>5</v>
      </c>
      <c r="J205" s="7">
        <v>7</v>
      </c>
      <c r="K205" s="8" t="s">
        <v>24</v>
      </c>
      <c r="L205" s="12" t="s">
        <v>14</v>
      </c>
    </row>
    <row r="206" spans="1:12" x14ac:dyDescent="0.3">
      <c r="A206" s="6">
        <v>42215.671620370369</v>
      </c>
      <c r="B206" s="7">
        <v>31</v>
      </c>
      <c r="C206" s="8" t="s">
        <v>35</v>
      </c>
      <c r="D206" s="8">
        <v>300</v>
      </c>
      <c r="E206" s="9">
        <v>17</v>
      </c>
      <c r="F206" s="10">
        <f t="shared" si="15"/>
        <v>5100</v>
      </c>
      <c r="G206" s="11">
        <v>12</v>
      </c>
      <c r="H206" s="10">
        <f t="shared" si="16"/>
        <v>3600</v>
      </c>
      <c r="I206" s="9">
        <f t="shared" si="13"/>
        <v>5</v>
      </c>
      <c r="J206" s="7">
        <v>572</v>
      </c>
      <c r="K206" s="8" t="s">
        <v>16</v>
      </c>
      <c r="L206" s="12" t="s">
        <v>14</v>
      </c>
    </row>
    <row r="207" spans="1:12" x14ac:dyDescent="0.3">
      <c r="A207" s="6">
        <v>42204.096215277779</v>
      </c>
      <c r="B207" s="7">
        <v>31</v>
      </c>
      <c r="C207" s="8" t="s">
        <v>35</v>
      </c>
      <c r="D207" s="8">
        <v>810</v>
      </c>
      <c r="E207" s="9">
        <v>17</v>
      </c>
      <c r="F207" s="10">
        <f t="shared" si="15"/>
        <v>13770</v>
      </c>
      <c r="G207" s="11">
        <v>12</v>
      </c>
      <c r="H207" s="10">
        <f t="shared" si="16"/>
        <v>9720</v>
      </c>
      <c r="I207" s="9">
        <f t="shared" si="13"/>
        <v>5</v>
      </c>
      <c r="J207" s="7">
        <v>572</v>
      </c>
      <c r="K207" s="8" t="s">
        <v>16</v>
      </c>
      <c r="L207" s="12" t="s">
        <v>14</v>
      </c>
    </row>
    <row r="208" spans="1:12" x14ac:dyDescent="0.3">
      <c r="A208" s="6">
        <v>42199.131493055553</v>
      </c>
      <c r="B208" s="7">
        <v>31</v>
      </c>
      <c r="C208" s="8" t="s">
        <v>35</v>
      </c>
      <c r="D208" s="8">
        <v>650</v>
      </c>
      <c r="E208" s="9">
        <v>17</v>
      </c>
      <c r="F208" s="10">
        <f t="shared" si="15"/>
        <v>11050</v>
      </c>
      <c r="G208" s="11">
        <v>12</v>
      </c>
      <c r="H208" s="10">
        <f t="shared" si="16"/>
        <v>7800</v>
      </c>
      <c r="I208" s="9">
        <f t="shared" si="13"/>
        <v>5</v>
      </c>
      <c r="J208" s="7">
        <v>14</v>
      </c>
      <c r="K208" s="8" t="s">
        <v>25</v>
      </c>
      <c r="L208" s="12" t="s">
        <v>17</v>
      </c>
    </row>
    <row r="209" spans="1:12" x14ac:dyDescent="0.3">
      <c r="A209" s="6">
        <v>42185.264293981483</v>
      </c>
      <c r="B209" s="7">
        <v>31</v>
      </c>
      <c r="C209" s="8" t="s">
        <v>35</v>
      </c>
      <c r="D209" s="8">
        <v>580</v>
      </c>
      <c r="E209" s="9">
        <v>17</v>
      </c>
      <c r="F209" s="10">
        <f t="shared" si="15"/>
        <v>9860</v>
      </c>
      <c r="G209" s="11">
        <v>12</v>
      </c>
      <c r="H209" s="10">
        <f>G209-D209</f>
        <v>-568</v>
      </c>
      <c r="I209" s="9">
        <f t="shared" si="13"/>
        <v>5</v>
      </c>
      <c r="J209" s="7">
        <v>7</v>
      </c>
      <c r="K209" s="8" t="s">
        <v>24</v>
      </c>
      <c r="L209" s="12" t="s">
        <v>14</v>
      </c>
    </row>
    <row r="210" spans="1:12" x14ac:dyDescent="0.3">
      <c r="A210" s="6">
        <v>42182.423321759263</v>
      </c>
      <c r="B210" s="7">
        <v>31</v>
      </c>
      <c r="C210" s="8" t="s">
        <v>35</v>
      </c>
      <c r="D210" s="8">
        <v>30</v>
      </c>
      <c r="E210" s="9">
        <v>17</v>
      </c>
      <c r="F210" s="10">
        <f t="shared" si="15"/>
        <v>510</v>
      </c>
      <c r="G210" s="11">
        <v>12</v>
      </c>
      <c r="H210" s="10">
        <f t="shared" ref="H210:H233" si="17">G210*D210</f>
        <v>360</v>
      </c>
      <c r="I210" s="9">
        <f t="shared" si="13"/>
        <v>5</v>
      </c>
      <c r="J210" s="7"/>
      <c r="K210" s="8" t="s">
        <v>13</v>
      </c>
      <c r="L210" s="12" t="s">
        <v>14</v>
      </c>
    </row>
    <row r="211" spans="1:12" x14ac:dyDescent="0.3">
      <c r="A211" s="6">
        <v>42170.051307870373</v>
      </c>
      <c r="B211" s="7">
        <v>31</v>
      </c>
      <c r="C211" s="8" t="s">
        <v>35</v>
      </c>
      <c r="D211" s="8">
        <v>550</v>
      </c>
      <c r="E211" s="9">
        <v>17</v>
      </c>
      <c r="F211" s="10">
        <f t="shared" si="15"/>
        <v>9350</v>
      </c>
      <c r="G211" s="11">
        <v>12</v>
      </c>
      <c r="H211" s="10">
        <f t="shared" si="17"/>
        <v>6600</v>
      </c>
      <c r="I211" s="9">
        <f t="shared" si="13"/>
        <v>5</v>
      </c>
      <c r="J211" s="7">
        <v>95</v>
      </c>
      <c r="K211" s="8" t="s">
        <v>23</v>
      </c>
      <c r="L211" s="12" t="s">
        <v>14</v>
      </c>
    </row>
    <row r="212" spans="1:12" x14ac:dyDescent="0.3">
      <c r="A212" s="6">
        <v>42162.938750000001</v>
      </c>
      <c r="B212" s="7">
        <v>31</v>
      </c>
      <c r="C212" s="8" t="s">
        <v>35</v>
      </c>
      <c r="D212" s="8">
        <v>390</v>
      </c>
      <c r="E212" s="9">
        <v>17</v>
      </c>
      <c r="F212" s="10">
        <f t="shared" si="15"/>
        <v>6630</v>
      </c>
      <c r="G212" s="11">
        <v>12</v>
      </c>
      <c r="H212" s="10">
        <f t="shared" si="17"/>
        <v>4680</v>
      </c>
      <c r="I212" s="9">
        <f t="shared" si="13"/>
        <v>5</v>
      </c>
      <c r="J212" s="7">
        <v>95</v>
      </c>
      <c r="K212" s="8" t="s">
        <v>23</v>
      </c>
      <c r="L212" s="12" t="s">
        <v>14</v>
      </c>
    </row>
    <row r="213" spans="1:12" x14ac:dyDescent="0.3">
      <c r="A213" s="6">
        <v>42154.238402777781</v>
      </c>
      <c r="B213" s="7">
        <v>31</v>
      </c>
      <c r="C213" s="8" t="s">
        <v>35</v>
      </c>
      <c r="D213" s="8">
        <v>330</v>
      </c>
      <c r="E213" s="9">
        <v>17</v>
      </c>
      <c r="F213" s="10">
        <f t="shared" si="15"/>
        <v>5610</v>
      </c>
      <c r="G213" s="11">
        <v>12</v>
      </c>
      <c r="H213" s="10">
        <f t="shared" si="17"/>
        <v>3960</v>
      </c>
      <c r="I213" s="9">
        <f t="shared" si="13"/>
        <v>5</v>
      </c>
      <c r="J213" s="7">
        <v>14</v>
      </c>
      <c r="K213" s="8" t="s">
        <v>25</v>
      </c>
      <c r="L213" s="12" t="s">
        <v>17</v>
      </c>
    </row>
    <row r="214" spans="1:12" x14ac:dyDescent="0.3">
      <c r="A214" s="6">
        <v>42153.72928240741</v>
      </c>
      <c r="B214" s="7">
        <v>31</v>
      </c>
      <c r="C214" s="8" t="s">
        <v>35</v>
      </c>
      <c r="D214" s="8">
        <v>10</v>
      </c>
      <c r="E214" s="9">
        <v>17</v>
      </c>
      <c r="F214" s="10">
        <f t="shared" si="15"/>
        <v>170</v>
      </c>
      <c r="G214" s="11">
        <v>12</v>
      </c>
      <c r="H214" s="10">
        <f t="shared" si="17"/>
        <v>120</v>
      </c>
      <c r="I214" s="9">
        <f t="shared" si="13"/>
        <v>5</v>
      </c>
      <c r="J214" s="7">
        <v>95</v>
      </c>
      <c r="K214" s="8" t="s">
        <v>23</v>
      </c>
      <c r="L214" s="12" t="s">
        <v>14</v>
      </c>
    </row>
    <row r="215" spans="1:12" x14ac:dyDescent="0.3">
      <c r="A215" s="6">
        <v>42153.510462962964</v>
      </c>
      <c r="B215" s="7">
        <v>31</v>
      </c>
      <c r="C215" s="8" t="s">
        <v>35</v>
      </c>
      <c r="D215" s="8">
        <v>920</v>
      </c>
      <c r="E215" s="9">
        <v>17</v>
      </c>
      <c r="F215" s="10">
        <f t="shared" si="15"/>
        <v>15640</v>
      </c>
      <c r="G215" s="11">
        <v>12</v>
      </c>
      <c r="H215" s="10">
        <f t="shared" si="17"/>
        <v>11040</v>
      </c>
      <c r="I215" s="9">
        <f t="shared" si="13"/>
        <v>5</v>
      </c>
      <c r="J215" s="7">
        <v>557</v>
      </c>
      <c r="K215" s="8" t="s">
        <v>103</v>
      </c>
      <c r="L215" s="12" t="s">
        <v>14</v>
      </c>
    </row>
    <row r="216" spans="1:12" x14ac:dyDescent="0.3">
      <c r="A216" s="6">
        <v>42145.650833333333</v>
      </c>
      <c r="B216" s="7">
        <v>31</v>
      </c>
      <c r="C216" s="8" t="s">
        <v>35</v>
      </c>
      <c r="D216" s="8">
        <v>810</v>
      </c>
      <c r="E216" s="9">
        <v>17</v>
      </c>
      <c r="F216" s="10">
        <f t="shared" si="15"/>
        <v>13770</v>
      </c>
      <c r="G216" s="11">
        <v>12</v>
      </c>
      <c r="H216" s="10">
        <f t="shared" si="17"/>
        <v>9720</v>
      </c>
      <c r="I216" s="9">
        <f t="shared" si="13"/>
        <v>5</v>
      </c>
      <c r="J216" s="7">
        <v>7</v>
      </c>
      <c r="K216" s="8" t="s">
        <v>24</v>
      </c>
      <c r="L216" s="12" t="s">
        <v>17</v>
      </c>
    </row>
    <row r="217" spans="1:12" x14ac:dyDescent="0.3">
      <c r="A217" s="6">
        <v>42145.549004629633</v>
      </c>
      <c r="B217" s="7">
        <v>31</v>
      </c>
      <c r="C217" s="8" t="s">
        <v>35</v>
      </c>
      <c r="D217" s="8">
        <v>150</v>
      </c>
      <c r="E217" s="9">
        <v>17</v>
      </c>
      <c r="F217" s="10">
        <f t="shared" si="15"/>
        <v>2550</v>
      </c>
      <c r="G217" s="11">
        <v>12</v>
      </c>
      <c r="H217" s="10">
        <f t="shared" si="17"/>
        <v>1800</v>
      </c>
      <c r="I217" s="9">
        <f t="shared" si="13"/>
        <v>5</v>
      </c>
      <c r="J217" s="7">
        <v>95</v>
      </c>
      <c r="K217" s="8" t="s">
        <v>23</v>
      </c>
      <c r="L217" s="12" t="s">
        <v>14</v>
      </c>
    </row>
    <row r="218" spans="1:12" x14ac:dyDescent="0.3">
      <c r="A218" s="6">
        <v>42144.054155092592</v>
      </c>
      <c r="B218" s="7">
        <v>31</v>
      </c>
      <c r="C218" s="8" t="s">
        <v>35</v>
      </c>
      <c r="D218" s="8">
        <v>570</v>
      </c>
      <c r="E218" s="9">
        <v>17</v>
      </c>
      <c r="F218" s="10">
        <f t="shared" si="15"/>
        <v>9690</v>
      </c>
      <c r="G218" s="11">
        <v>12</v>
      </c>
      <c r="H218" s="10">
        <f t="shared" si="17"/>
        <v>6840</v>
      </c>
      <c r="I218" s="9">
        <f t="shared" si="13"/>
        <v>5</v>
      </c>
      <c r="J218" s="7">
        <v>846</v>
      </c>
      <c r="K218" s="8" t="s">
        <v>30</v>
      </c>
      <c r="L218" s="12" t="s">
        <v>17</v>
      </c>
    </row>
    <row r="219" spans="1:12" x14ac:dyDescent="0.3">
      <c r="A219" s="6">
        <v>42143.310532407406</v>
      </c>
      <c r="B219" s="7">
        <v>31</v>
      </c>
      <c r="C219" s="8" t="s">
        <v>35</v>
      </c>
      <c r="D219" s="8">
        <v>880</v>
      </c>
      <c r="E219" s="9">
        <v>17</v>
      </c>
      <c r="F219" s="10">
        <f t="shared" si="15"/>
        <v>14960</v>
      </c>
      <c r="G219" s="11">
        <v>12</v>
      </c>
      <c r="H219" s="10">
        <f t="shared" si="17"/>
        <v>10560</v>
      </c>
      <c r="I219" s="9">
        <f t="shared" si="13"/>
        <v>5</v>
      </c>
      <c r="J219" s="7">
        <v>95</v>
      </c>
      <c r="K219" s="8" t="s">
        <v>23</v>
      </c>
      <c r="L219" s="12" t="s">
        <v>17</v>
      </c>
    </row>
    <row r="220" spans="1:12" x14ac:dyDescent="0.3">
      <c r="A220" s="6">
        <v>42138.687615740739</v>
      </c>
      <c r="B220" s="7">
        <v>31</v>
      </c>
      <c r="C220" s="8" t="s">
        <v>35</v>
      </c>
      <c r="D220" s="8">
        <v>600</v>
      </c>
      <c r="E220" s="9">
        <v>17</v>
      </c>
      <c r="F220" s="10">
        <f t="shared" si="15"/>
        <v>10200</v>
      </c>
      <c r="G220" s="11">
        <v>12</v>
      </c>
      <c r="H220" s="10">
        <f t="shared" si="17"/>
        <v>7200</v>
      </c>
      <c r="I220" s="9">
        <f t="shared" si="13"/>
        <v>5</v>
      </c>
      <c r="J220" s="7">
        <v>572</v>
      </c>
      <c r="K220" s="8" t="s">
        <v>16</v>
      </c>
      <c r="L220" s="12" t="s">
        <v>14</v>
      </c>
    </row>
    <row r="221" spans="1:12" x14ac:dyDescent="0.3">
      <c r="A221" s="6">
        <v>42118.033252314817</v>
      </c>
      <c r="B221" s="7">
        <v>31</v>
      </c>
      <c r="C221" s="8" t="s">
        <v>35</v>
      </c>
      <c r="D221" s="8">
        <v>450</v>
      </c>
      <c r="E221" s="9">
        <v>17</v>
      </c>
      <c r="F221" s="10">
        <f t="shared" si="15"/>
        <v>7650</v>
      </c>
      <c r="G221" s="11">
        <v>12</v>
      </c>
      <c r="H221" s="10">
        <f t="shared" si="17"/>
        <v>5400</v>
      </c>
      <c r="I221" s="9">
        <f t="shared" si="13"/>
        <v>5</v>
      </c>
      <c r="J221" s="7">
        <v>557</v>
      </c>
      <c r="K221" s="8" t="s">
        <v>103</v>
      </c>
      <c r="L221" s="12" t="s">
        <v>38</v>
      </c>
    </row>
    <row r="222" spans="1:12" x14ac:dyDescent="0.3">
      <c r="A222" s="6">
        <v>42117.382569444446</v>
      </c>
      <c r="B222" s="7">
        <v>31</v>
      </c>
      <c r="C222" s="8" t="s">
        <v>35</v>
      </c>
      <c r="D222" s="8">
        <v>280</v>
      </c>
      <c r="E222" s="9">
        <v>17</v>
      </c>
      <c r="F222" s="10">
        <f t="shared" si="15"/>
        <v>4760</v>
      </c>
      <c r="G222" s="11">
        <v>12</v>
      </c>
      <c r="H222" s="10">
        <f t="shared" si="17"/>
        <v>3360</v>
      </c>
      <c r="I222" s="9">
        <f t="shared" si="13"/>
        <v>5</v>
      </c>
      <c r="J222" s="7">
        <v>846</v>
      </c>
      <c r="K222" s="8" t="s">
        <v>30</v>
      </c>
      <c r="L222" s="12" t="s">
        <v>14</v>
      </c>
    </row>
    <row r="223" spans="1:12" x14ac:dyDescent="0.3">
      <c r="A223" s="6">
        <v>42106.39329861111</v>
      </c>
      <c r="B223" s="7">
        <v>31</v>
      </c>
      <c r="C223" s="8" t="s">
        <v>35</v>
      </c>
      <c r="D223" s="8">
        <v>850</v>
      </c>
      <c r="E223" s="9">
        <v>17</v>
      </c>
      <c r="F223" s="10">
        <f t="shared" si="15"/>
        <v>14450</v>
      </c>
      <c r="G223" s="11">
        <v>12</v>
      </c>
      <c r="H223" s="10">
        <f t="shared" si="17"/>
        <v>10200</v>
      </c>
      <c r="I223" s="9">
        <f t="shared" si="13"/>
        <v>5</v>
      </c>
      <c r="J223" s="7">
        <v>7</v>
      </c>
      <c r="K223" s="8" t="s">
        <v>24</v>
      </c>
      <c r="L223" s="12" t="s">
        <v>14</v>
      </c>
    </row>
    <row r="224" spans="1:12" x14ac:dyDescent="0.3">
      <c r="A224" s="6">
        <v>42101.172326388885</v>
      </c>
      <c r="B224" s="7">
        <v>31</v>
      </c>
      <c r="C224" s="8" t="s">
        <v>35</v>
      </c>
      <c r="D224" s="8">
        <v>150</v>
      </c>
      <c r="E224" s="9">
        <v>17</v>
      </c>
      <c r="F224" s="187">
        <f t="shared" si="15"/>
        <v>2550</v>
      </c>
      <c r="G224" s="11">
        <v>12</v>
      </c>
      <c r="H224" s="10">
        <f t="shared" si="17"/>
        <v>1800</v>
      </c>
      <c r="I224" s="9">
        <f t="shared" si="13"/>
        <v>5</v>
      </c>
      <c r="J224" s="7">
        <v>846</v>
      </c>
      <c r="K224" s="8" t="s">
        <v>30</v>
      </c>
      <c r="L224" s="12" t="s">
        <v>38</v>
      </c>
    </row>
    <row r="225" spans="1:12" x14ac:dyDescent="0.3">
      <c r="A225" s="6">
        <v>42094.005601851852</v>
      </c>
      <c r="B225" s="7">
        <v>31</v>
      </c>
      <c r="C225" s="8" t="s">
        <v>35</v>
      </c>
      <c r="D225" s="8">
        <v>210</v>
      </c>
      <c r="E225" s="9">
        <v>17</v>
      </c>
      <c r="F225" s="187">
        <f t="shared" si="15"/>
        <v>3570</v>
      </c>
      <c r="G225" s="11">
        <v>12</v>
      </c>
      <c r="H225" s="10">
        <f t="shared" si="17"/>
        <v>2520</v>
      </c>
      <c r="I225" s="9">
        <f t="shared" ref="I225:I256" si="18">E225-G225</f>
        <v>5</v>
      </c>
      <c r="J225" s="7">
        <v>23</v>
      </c>
      <c r="K225" s="8" t="s">
        <v>21</v>
      </c>
      <c r="L225" s="12" t="s">
        <v>17</v>
      </c>
    </row>
    <row r="226" spans="1:12" x14ac:dyDescent="0.3">
      <c r="A226" s="6">
        <v>42091.858576388891</v>
      </c>
      <c r="B226" s="7">
        <v>31</v>
      </c>
      <c r="C226" s="8" t="s">
        <v>35</v>
      </c>
      <c r="D226" s="8">
        <v>920</v>
      </c>
      <c r="E226" s="9">
        <v>17</v>
      </c>
      <c r="F226" s="187">
        <f t="shared" si="15"/>
        <v>15640</v>
      </c>
      <c r="G226" s="11">
        <v>12</v>
      </c>
      <c r="H226" s="10">
        <f t="shared" si="17"/>
        <v>11040</v>
      </c>
      <c r="I226" s="9">
        <f t="shared" si="18"/>
        <v>5</v>
      </c>
      <c r="J226" s="7">
        <v>572</v>
      </c>
      <c r="K226" s="8" t="s">
        <v>16</v>
      </c>
      <c r="L226" s="12" t="s">
        <v>38</v>
      </c>
    </row>
    <row r="227" spans="1:12" x14ac:dyDescent="0.3">
      <c r="A227" s="6">
        <v>42091.858576388891</v>
      </c>
      <c r="B227" s="7">
        <v>31</v>
      </c>
      <c r="C227" s="8" t="s">
        <v>35</v>
      </c>
      <c r="D227" s="8">
        <v>611</v>
      </c>
      <c r="E227" s="9">
        <v>17</v>
      </c>
      <c r="F227" s="187">
        <f t="shared" si="15"/>
        <v>10387</v>
      </c>
      <c r="G227" s="11">
        <v>12</v>
      </c>
      <c r="H227" s="10">
        <f t="shared" si="17"/>
        <v>7332</v>
      </c>
      <c r="I227" s="9">
        <f t="shared" si="18"/>
        <v>5</v>
      </c>
      <c r="J227" s="7">
        <v>572</v>
      </c>
      <c r="K227" s="8" t="s">
        <v>16</v>
      </c>
      <c r="L227" s="12" t="s">
        <v>38</v>
      </c>
    </row>
    <row r="228" spans="1:12" x14ac:dyDescent="0.3">
      <c r="A228" s="6">
        <v>42091.334224537037</v>
      </c>
      <c r="B228" s="7">
        <v>31</v>
      </c>
      <c r="C228" s="8" t="s">
        <v>35</v>
      </c>
      <c r="D228" s="8">
        <v>433</v>
      </c>
      <c r="E228" s="9">
        <v>17</v>
      </c>
      <c r="F228" s="187">
        <f t="shared" si="15"/>
        <v>7361</v>
      </c>
      <c r="G228" s="11">
        <v>12</v>
      </c>
      <c r="H228" s="10">
        <f t="shared" si="17"/>
        <v>5196</v>
      </c>
      <c r="I228" s="9">
        <f t="shared" si="18"/>
        <v>5</v>
      </c>
      <c r="J228" s="7">
        <v>23</v>
      </c>
      <c r="K228" s="8" t="s">
        <v>21</v>
      </c>
      <c r="L228" s="12" t="s">
        <v>14</v>
      </c>
    </row>
    <row r="229" spans="1:12" x14ac:dyDescent="0.3">
      <c r="A229" s="6">
        <v>42091.334224537037</v>
      </c>
      <c r="B229" s="7">
        <v>31</v>
      </c>
      <c r="C229" s="8" t="s">
        <v>35</v>
      </c>
      <c r="D229" s="8">
        <v>70</v>
      </c>
      <c r="E229" s="9">
        <v>17</v>
      </c>
      <c r="F229" s="187">
        <f t="shared" si="15"/>
        <v>1190</v>
      </c>
      <c r="G229" s="11">
        <v>12</v>
      </c>
      <c r="H229" s="10">
        <f t="shared" si="17"/>
        <v>840</v>
      </c>
      <c r="I229" s="9">
        <f t="shared" si="18"/>
        <v>5</v>
      </c>
      <c r="J229" s="7">
        <v>23</v>
      </c>
      <c r="K229" s="8" t="s">
        <v>21</v>
      </c>
      <c r="L229" s="12" t="s">
        <v>14</v>
      </c>
    </row>
    <row r="230" spans="1:12" x14ac:dyDescent="0.3">
      <c r="A230" s="6">
        <v>42083.334374999999</v>
      </c>
      <c r="B230" s="7">
        <v>31</v>
      </c>
      <c r="C230" s="8" t="s">
        <v>35</v>
      </c>
      <c r="D230" s="8">
        <v>885</v>
      </c>
      <c r="E230" s="9">
        <v>17</v>
      </c>
      <c r="F230" s="187">
        <f t="shared" si="15"/>
        <v>15045</v>
      </c>
      <c r="G230" s="11">
        <v>12</v>
      </c>
      <c r="H230" s="10">
        <f t="shared" si="17"/>
        <v>10620</v>
      </c>
      <c r="I230" s="9">
        <f t="shared" si="18"/>
        <v>5</v>
      </c>
      <c r="J230" s="7">
        <v>95</v>
      </c>
      <c r="K230" s="8" t="s">
        <v>23</v>
      </c>
      <c r="L230" s="12" t="s">
        <v>17</v>
      </c>
    </row>
    <row r="231" spans="1:12" x14ac:dyDescent="0.3">
      <c r="A231" s="6">
        <v>42083.334374999999</v>
      </c>
      <c r="B231" s="7">
        <v>31</v>
      </c>
      <c r="C231" s="8" t="s">
        <v>35</v>
      </c>
      <c r="D231" s="8">
        <v>850</v>
      </c>
      <c r="E231" s="9">
        <v>17</v>
      </c>
      <c r="F231" s="187">
        <f t="shared" si="15"/>
        <v>14450</v>
      </c>
      <c r="G231" s="11">
        <v>12</v>
      </c>
      <c r="H231" s="10">
        <f t="shared" si="17"/>
        <v>10200</v>
      </c>
      <c r="I231" s="9">
        <f t="shared" si="18"/>
        <v>5</v>
      </c>
      <c r="J231" s="7">
        <v>95</v>
      </c>
      <c r="K231" s="8" t="s">
        <v>23</v>
      </c>
      <c r="L231" s="12" t="s">
        <v>17</v>
      </c>
    </row>
    <row r="232" spans="1:12" x14ac:dyDescent="0.3">
      <c r="A232" s="6">
        <v>42076.313564814816</v>
      </c>
      <c r="B232" s="7">
        <v>31</v>
      </c>
      <c r="C232" s="8" t="s">
        <v>35</v>
      </c>
      <c r="D232" s="8">
        <v>710</v>
      </c>
      <c r="E232" s="9">
        <v>17</v>
      </c>
      <c r="F232" s="187">
        <f t="shared" si="15"/>
        <v>12070</v>
      </c>
      <c r="G232" s="11">
        <v>12</v>
      </c>
      <c r="H232" s="10">
        <f t="shared" si="17"/>
        <v>8520</v>
      </c>
      <c r="I232" s="9">
        <f t="shared" si="18"/>
        <v>5</v>
      </c>
      <c r="J232" s="7">
        <v>557</v>
      </c>
      <c r="K232" s="8" t="s">
        <v>103</v>
      </c>
      <c r="L232" s="12" t="s">
        <v>14</v>
      </c>
    </row>
    <row r="233" spans="1:12" x14ac:dyDescent="0.3">
      <c r="A233" s="6">
        <v>42076.313564814816</v>
      </c>
      <c r="B233" s="7">
        <v>31</v>
      </c>
      <c r="C233" s="8" t="s">
        <v>35</v>
      </c>
      <c r="D233" s="8">
        <v>45</v>
      </c>
      <c r="E233" s="9">
        <v>17</v>
      </c>
      <c r="F233" s="187">
        <f t="shared" si="15"/>
        <v>765</v>
      </c>
      <c r="G233" s="11">
        <v>12</v>
      </c>
      <c r="H233" s="10">
        <f t="shared" si="17"/>
        <v>540</v>
      </c>
      <c r="I233" s="9">
        <f t="shared" si="18"/>
        <v>5</v>
      </c>
      <c r="J233" s="7">
        <v>557</v>
      </c>
      <c r="K233" s="8" t="s">
        <v>27</v>
      </c>
      <c r="L233" s="12" t="s">
        <v>14</v>
      </c>
    </row>
    <row r="234" spans="1:12" x14ac:dyDescent="0.3">
      <c r="A234" s="6">
        <v>42066.797488425924</v>
      </c>
      <c r="B234" s="7">
        <v>31</v>
      </c>
      <c r="C234" s="8" t="s">
        <v>35</v>
      </c>
      <c r="D234" s="8">
        <v>411</v>
      </c>
      <c r="E234" s="9">
        <v>17</v>
      </c>
      <c r="F234" s="187">
        <f t="shared" si="15"/>
        <v>6987</v>
      </c>
      <c r="G234" s="11">
        <v>12</v>
      </c>
      <c r="H234" s="10">
        <f>G234-D234</f>
        <v>-399</v>
      </c>
      <c r="I234" s="9">
        <f t="shared" si="18"/>
        <v>5</v>
      </c>
      <c r="J234" s="7">
        <v>7</v>
      </c>
      <c r="K234" s="8" t="s">
        <v>24</v>
      </c>
      <c r="L234" s="12" t="s">
        <v>17</v>
      </c>
    </row>
    <row r="235" spans="1:12" x14ac:dyDescent="0.3">
      <c r="A235" s="6">
        <v>42066.797488425924</v>
      </c>
      <c r="B235" s="7">
        <v>31</v>
      </c>
      <c r="C235" s="8" t="s">
        <v>35</v>
      </c>
      <c r="D235" s="8">
        <v>330</v>
      </c>
      <c r="E235" s="9">
        <v>17</v>
      </c>
      <c r="F235" s="187">
        <f t="shared" si="15"/>
        <v>5610</v>
      </c>
      <c r="G235" s="11">
        <v>12</v>
      </c>
      <c r="H235" s="10">
        <f>G235-D235</f>
        <v>-318</v>
      </c>
      <c r="I235" s="9">
        <f t="shared" si="18"/>
        <v>5</v>
      </c>
      <c r="J235" s="7">
        <v>7</v>
      </c>
      <c r="K235" s="8" t="s">
        <v>24</v>
      </c>
      <c r="L235" s="12" t="s">
        <v>17</v>
      </c>
    </row>
    <row r="236" spans="1:12" x14ac:dyDescent="0.3">
      <c r="A236" s="6">
        <v>42064.672233796293</v>
      </c>
      <c r="B236" s="7">
        <v>31</v>
      </c>
      <c r="C236" s="8" t="s">
        <v>35</v>
      </c>
      <c r="D236" s="8">
        <v>124</v>
      </c>
      <c r="E236" s="9">
        <v>17</v>
      </c>
      <c r="F236" s="187">
        <f t="shared" si="15"/>
        <v>2108</v>
      </c>
      <c r="G236" s="11">
        <v>12</v>
      </c>
      <c r="H236" s="10">
        <f t="shared" ref="H236:H246" si="19">G236*D236</f>
        <v>1488</v>
      </c>
      <c r="I236" s="9">
        <f t="shared" si="18"/>
        <v>5</v>
      </c>
      <c r="J236" s="7">
        <v>23</v>
      </c>
      <c r="K236" s="8" t="s">
        <v>21</v>
      </c>
      <c r="L236" s="12" t="s">
        <v>17</v>
      </c>
    </row>
    <row r="237" spans="1:12" x14ac:dyDescent="0.3">
      <c r="A237" s="6">
        <v>42059.804895833331</v>
      </c>
      <c r="B237" s="7">
        <v>31</v>
      </c>
      <c r="C237" s="8" t="s">
        <v>35</v>
      </c>
      <c r="D237" s="8">
        <v>890</v>
      </c>
      <c r="E237" s="9">
        <v>17</v>
      </c>
      <c r="F237" s="10">
        <f t="shared" si="15"/>
        <v>15130</v>
      </c>
      <c r="G237" s="11">
        <v>12</v>
      </c>
      <c r="H237" s="10">
        <f t="shared" si="19"/>
        <v>10680</v>
      </c>
      <c r="I237" s="9">
        <f t="shared" si="18"/>
        <v>5</v>
      </c>
      <c r="J237" s="7">
        <v>95</v>
      </c>
      <c r="K237" s="8" t="s">
        <v>23</v>
      </c>
      <c r="L237" s="12" t="s">
        <v>14</v>
      </c>
    </row>
    <row r="238" spans="1:12" x14ac:dyDescent="0.3">
      <c r="A238" s="6">
        <v>42056.160925925928</v>
      </c>
      <c r="B238" s="7">
        <v>31</v>
      </c>
      <c r="C238" s="8" t="s">
        <v>35</v>
      </c>
      <c r="D238" s="8">
        <v>620</v>
      </c>
      <c r="E238" s="9">
        <v>17</v>
      </c>
      <c r="F238" s="10">
        <f t="shared" si="15"/>
        <v>10540</v>
      </c>
      <c r="G238" s="11">
        <v>12</v>
      </c>
      <c r="H238" s="10">
        <f t="shared" si="19"/>
        <v>7440</v>
      </c>
      <c r="I238" s="9">
        <f t="shared" si="18"/>
        <v>5</v>
      </c>
      <c r="J238" s="7">
        <v>572</v>
      </c>
      <c r="K238" s="8" t="s">
        <v>16</v>
      </c>
      <c r="L238" s="12" t="s">
        <v>17</v>
      </c>
    </row>
    <row r="239" spans="1:12" x14ac:dyDescent="0.3">
      <c r="A239" s="6">
        <v>42056.160925925928</v>
      </c>
      <c r="B239" s="7">
        <v>31</v>
      </c>
      <c r="C239" s="8" t="s">
        <v>35</v>
      </c>
      <c r="D239" s="8">
        <v>100</v>
      </c>
      <c r="E239" s="9">
        <v>17</v>
      </c>
      <c r="F239" s="10">
        <f t="shared" si="15"/>
        <v>1700</v>
      </c>
      <c r="G239" s="11">
        <v>12</v>
      </c>
      <c r="H239" s="10">
        <f t="shared" si="19"/>
        <v>1200</v>
      </c>
      <c r="I239" s="9">
        <f t="shared" si="18"/>
        <v>5</v>
      </c>
      <c r="J239" s="7">
        <v>572</v>
      </c>
      <c r="K239" s="8" t="s">
        <v>16</v>
      </c>
      <c r="L239" s="12" t="s">
        <v>17</v>
      </c>
    </row>
    <row r="240" spans="1:12" x14ac:dyDescent="0.3">
      <c r="A240" s="6">
        <v>42055.048634259256</v>
      </c>
      <c r="B240" s="7">
        <v>31</v>
      </c>
      <c r="C240" s="8" t="s">
        <v>35</v>
      </c>
      <c r="D240" s="8">
        <v>310</v>
      </c>
      <c r="E240" s="9">
        <v>17</v>
      </c>
      <c r="F240" s="10">
        <f t="shared" si="15"/>
        <v>5270</v>
      </c>
      <c r="G240" s="11">
        <v>12</v>
      </c>
      <c r="H240" s="10">
        <f t="shared" si="19"/>
        <v>3720</v>
      </c>
      <c r="I240" s="9">
        <f t="shared" si="18"/>
        <v>5</v>
      </c>
      <c r="J240" s="7">
        <v>14</v>
      </c>
      <c r="K240" s="8"/>
      <c r="L240" s="12" t="s">
        <v>14</v>
      </c>
    </row>
    <row r="241" spans="1:12" x14ac:dyDescent="0.3">
      <c r="A241" s="6">
        <v>42055.048634259256</v>
      </c>
      <c r="B241" s="7">
        <v>31</v>
      </c>
      <c r="C241" s="8" t="s">
        <v>35</v>
      </c>
      <c r="D241" s="8">
        <v>200</v>
      </c>
      <c r="E241" s="9">
        <v>17</v>
      </c>
      <c r="F241" s="10">
        <f t="shared" si="15"/>
        <v>3400</v>
      </c>
      <c r="G241" s="11">
        <v>12</v>
      </c>
      <c r="H241" s="10">
        <f t="shared" si="19"/>
        <v>2400</v>
      </c>
      <c r="I241" s="9">
        <f t="shared" si="18"/>
        <v>5</v>
      </c>
      <c r="J241" s="7">
        <v>14</v>
      </c>
      <c r="K241" s="8" t="s">
        <v>25</v>
      </c>
      <c r="L241" s="12" t="s">
        <v>14</v>
      </c>
    </row>
    <row r="242" spans="1:12" x14ac:dyDescent="0.3">
      <c r="A242" s="6">
        <v>42055.048634259256</v>
      </c>
      <c r="B242" s="7">
        <v>31</v>
      </c>
      <c r="C242" s="8" t="s">
        <v>35</v>
      </c>
      <c r="D242" s="8">
        <v>100</v>
      </c>
      <c r="E242" s="9">
        <v>17</v>
      </c>
      <c r="F242" s="10">
        <f t="shared" ref="F242:F305" si="20">E242*D242</f>
        <v>1700</v>
      </c>
      <c r="G242" s="11">
        <v>12</v>
      </c>
      <c r="H242" s="10">
        <f t="shared" si="19"/>
        <v>1200</v>
      </c>
      <c r="I242" s="9">
        <f t="shared" si="18"/>
        <v>5</v>
      </c>
      <c r="J242" s="7">
        <v>14</v>
      </c>
      <c r="K242" s="8" t="s">
        <v>25</v>
      </c>
      <c r="L242" s="12" t="s">
        <v>14</v>
      </c>
    </row>
    <row r="243" spans="1:12" x14ac:dyDescent="0.3">
      <c r="A243" s="6">
        <v>42048.796018518522</v>
      </c>
      <c r="B243" s="7">
        <v>31</v>
      </c>
      <c r="C243" s="8" t="s">
        <v>35</v>
      </c>
      <c r="D243" s="8">
        <v>440</v>
      </c>
      <c r="E243" s="9">
        <v>17</v>
      </c>
      <c r="F243" s="10">
        <f t="shared" si="20"/>
        <v>7480</v>
      </c>
      <c r="G243" s="11">
        <v>12</v>
      </c>
      <c r="H243" s="10">
        <f t="shared" si="19"/>
        <v>5280</v>
      </c>
      <c r="I243" s="9">
        <f t="shared" si="18"/>
        <v>5</v>
      </c>
      <c r="J243" s="7">
        <v>557</v>
      </c>
      <c r="K243" s="8" t="s">
        <v>103</v>
      </c>
      <c r="L243" s="12" t="s">
        <v>14</v>
      </c>
    </row>
    <row r="244" spans="1:12" x14ac:dyDescent="0.3">
      <c r="A244" s="6">
        <v>42048.796018518522</v>
      </c>
      <c r="B244" s="7">
        <v>31</v>
      </c>
      <c r="C244" s="8" t="s">
        <v>35</v>
      </c>
      <c r="D244" s="8">
        <v>123</v>
      </c>
      <c r="E244" s="9">
        <v>17</v>
      </c>
      <c r="F244" s="10">
        <f t="shared" si="20"/>
        <v>2091</v>
      </c>
      <c r="G244" s="11">
        <v>12</v>
      </c>
      <c r="H244" s="10">
        <f t="shared" si="19"/>
        <v>1476</v>
      </c>
      <c r="I244" s="9">
        <f t="shared" si="18"/>
        <v>5</v>
      </c>
      <c r="J244" s="7">
        <v>557</v>
      </c>
      <c r="K244" s="8" t="s">
        <v>103</v>
      </c>
      <c r="L244" s="12" t="s">
        <v>14</v>
      </c>
    </row>
    <row r="245" spans="1:12" x14ac:dyDescent="0.3">
      <c r="A245" s="6">
        <v>42041.522986111115</v>
      </c>
      <c r="B245" s="7">
        <v>31</v>
      </c>
      <c r="C245" s="8" t="s">
        <v>35</v>
      </c>
      <c r="D245" s="8">
        <v>590</v>
      </c>
      <c r="E245" s="9">
        <v>17</v>
      </c>
      <c r="F245" s="10">
        <f t="shared" si="20"/>
        <v>10030</v>
      </c>
      <c r="G245" s="11">
        <v>12</v>
      </c>
      <c r="H245" s="10">
        <f t="shared" si="19"/>
        <v>7080</v>
      </c>
      <c r="I245" s="9">
        <f t="shared" si="18"/>
        <v>5</v>
      </c>
      <c r="J245" s="7">
        <v>23</v>
      </c>
      <c r="K245" s="8" t="s">
        <v>21</v>
      </c>
      <c r="L245" s="12" t="s">
        <v>14</v>
      </c>
    </row>
    <row r="246" spans="1:12" x14ac:dyDescent="0.3">
      <c r="A246" s="6">
        <v>42041.522986111115</v>
      </c>
      <c r="B246" s="7">
        <v>31</v>
      </c>
      <c r="C246" s="8" t="s">
        <v>35</v>
      </c>
      <c r="D246" s="8">
        <v>154</v>
      </c>
      <c r="E246" s="9">
        <v>17</v>
      </c>
      <c r="F246" s="10">
        <f t="shared" si="20"/>
        <v>2618</v>
      </c>
      <c r="G246" s="11">
        <v>12</v>
      </c>
      <c r="H246" s="10">
        <f t="shared" si="19"/>
        <v>1848</v>
      </c>
      <c r="I246" s="9">
        <f t="shared" si="18"/>
        <v>5</v>
      </c>
      <c r="J246" s="7">
        <v>23</v>
      </c>
      <c r="K246" s="8" t="s">
        <v>21</v>
      </c>
      <c r="L246" s="12" t="s">
        <v>14</v>
      </c>
    </row>
    <row r="247" spans="1:12" x14ac:dyDescent="0.3">
      <c r="A247" s="6">
        <v>42033.539594907408</v>
      </c>
      <c r="B247" s="7">
        <v>31</v>
      </c>
      <c r="C247" s="8" t="s">
        <v>35</v>
      </c>
      <c r="D247" s="8">
        <v>333</v>
      </c>
      <c r="E247" s="9">
        <v>17</v>
      </c>
      <c r="F247" s="10">
        <f t="shared" si="20"/>
        <v>5661</v>
      </c>
      <c r="G247" s="11">
        <v>12</v>
      </c>
      <c r="H247" s="10">
        <f>G247-D247</f>
        <v>-321</v>
      </c>
      <c r="I247" s="9">
        <f t="shared" si="18"/>
        <v>5</v>
      </c>
      <c r="J247" s="7">
        <v>7</v>
      </c>
      <c r="K247" s="8" t="s">
        <v>24</v>
      </c>
      <c r="L247" s="12" t="s">
        <v>14</v>
      </c>
    </row>
    <row r="248" spans="1:12" x14ac:dyDescent="0.3">
      <c r="A248" s="6">
        <v>42033.539594907408</v>
      </c>
      <c r="B248" s="7">
        <v>31</v>
      </c>
      <c r="C248" s="8" t="s">
        <v>35</v>
      </c>
      <c r="D248" s="8">
        <v>50</v>
      </c>
      <c r="E248" s="9">
        <v>17</v>
      </c>
      <c r="F248" s="10">
        <f t="shared" si="20"/>
        <v>850</v>
      </c>
      <c r="G248" s="11">
        <v>12</v>
      </c>
      <c r="H248" s="10">
        <f>G248-D248</f>
        <v>-38</v>
      </c>
      <c r="I248" s="9">
        <f t="shared" si="18"/>
        <v>5</v>
      </c>
      <c r="J248" s="7">
        <v>7</v>
      </c>
      <c r="K248" s="8" t="s">
        <v>24</v>
      </c>
      <c r="L248" s="12" t="s">
        <v>14</v>
      </c>
    </row>
    <row r="249" spans="1:12" x14ac:dyDescent="0.3">
      <c r="A249" s="6">
        <v>42031.941435185188</v>
      </c>
      <c r="B249" s="7">
        <v>31</v>
      </c>
      <c r="C249" s="8" t="s">
        <v>35</v>
      </c>
      <c r="D249" s="8">
        <v>850</v>
      </c>
      <c r="E249" s="9">
        <v>17</v>
      </c>
      <c r="F249" s="10">
        <f t="shared" si="20"/>
        <v>14450</v>
      </c>
      <c r="G249" s="11">
        <v>12</v>
      </c>
      <c r="H249" s="10">
        <f>G249*D249</f>
        <v>10200</v>
      </c>
      <c r="I249" s="9">
        <f t="shared" si="18"/>
        <v>5</v>
      </c>
      <c r="J249" s="7">
        <v>7</v>
      </c>
      <c r="K249" s="8" t="s">
        <v>24</v>
      </c>
      <c r="L249" s="12" t="s">
        <v>17</v>
      </c>
    </row>
    <row r="250" spans="1:12" x14ac:dyDescent="0.3">
      <c r="A250" s="6">
        <v>42031.941435185188</v>
      </c>
      <c r="B250" s="7">
        <v>31</v>
      </c>
      <c r="C250" s="8" t="s">
        <v>35</v>
      </c>
      <c r="D250" s="8">
        <v>800</v>
      </c>
      <c r="E250" s="9">
        <v>17</v>
      </c>
      <c r="F250" s="10">
        <f t="shared" si="20"/>
        <v>13600</v>
      </c>
      <c r="G250" s="11">
        <v>12</v>
      </c>
      <c r="H250" s="10"/>
      <c r="I250" s="9">
        <f t="shared" si="18"/>
        <v>5</v>
      </c>
      <c r="J250" s="7">
        <v>7</v>
      </c>
      <c r="K250" s="8" t="s">
        <v>24</v>
      </c>
      <c r="L250" s="12" t="s">
        <v>17</v>
      </c>
    </row>
    <row r="251" spans="1:12" x14ac:dyDescent="0.3">
      <c r="A251" s="6">
        <v>42025.158067129632</v>
      </c>
      <c r="B251" s="7">
        <v>31</v>
      </c>
      <c r="C251" s="8" t="s">
        <v>35</v>
      </c>
      <c r="D251" s="8">
        <v>290</v>
      </c>
      <c r="E251" s="9">
        <v>17</v>
      </c>
      <c r="F251" s="10">
        <f t="shared" si="20"/>
        <v>4930</v>
      </c>
      <c r="G251" s="11">
        <v>12</v>
      </c>
      <c r="H251" s="10">
        <f t="shared" ref="H251:H314" si="21">G251*D251</f>
        <v>3480</v>
      </c>
      <c r="I251" s="9">
        <f t="shared" si="18"/>
        <v>5</v>
      </c>
      <c r="J251" s="7">
        <v>846</v>
      </c>
      <c r="K251" s="8" t="s">
        <v>30</v>
      </c>
      <c r="L251" s="12" t="s">
        <v>14</v>
      </c>
    </row>
    <row r="252" spans="1:12" x14ac:dyDescent="0.3">
      <c r="A252" s="6">
        <v>42369.567372685182</v>
      </c>
      <c r="B252" s="7">
        <v>16</v>
      </c>
      <c r="C252" s="8" t="s">
        <v>12</v>
      </c>
      <c r="D252" s="8">
        <v>720</v>
      </c>
      <c r="E252" s="9">
        <v>16</v>
      </c>
      <c r="F252" s="10">
        <f t="shared" si="20"/>
        <v>11520</v>
      </c>
      <c r="G252" s="11">
        <v>14</v>
      </c>
      <c r="H252" s="10">
        <f t="shared" si="21"/>
        <v>10080</v>
      </c>
      <c r="I252" s="9">
        <f t="shared" si="18"/>
        <v>2</v>
      </c>
      <c r="J252" s="7">
        <v>95</v>
      </c>
      <c r="K252" s="8" t="s">
        <v>23</v>
      </c>
      <c r="L252" s="12" t="s">
        <v>17</v>
      </c>
    </row>
    <row r="253" spans="1:12" x14ac:dyDescent="0.3">
      <c r="A253" s="6">
        <v>42368.608865740738</v>
      </c>
      <c r="B253" s="7">
        <v>16</v>
      </c>
      <c r="C253" s="8" t="s">
        <v>12</v>
      </c>
      <c r="D253" s="8">
        <v>80</v>
      </c>
      <c r="E253" s="9">
        <v>16</v>
      </c>
      <c r="F253" s="10">
        <f t="shared" si="20"/>
        <v>1280</v>
      </c>
      <c r="G253" s="11">
        <v>14</v>
      </c>
      <c r="H253" s="10">
        <f t="shared" si="21"/>
        <v>1120</v>
      </c>
      <c r="I253" s="9">
        <f t="shared" si="18"/>
        <v>2</v>
      </c>
      <c r="J253" s="7">
        <v>572</v>
      </c>
      <c r="K253" s="8" t="s">
        <v>16</v>
      </c>
      <c r="L253" s="12" t="s">
        <v>17</v>
      </c>
    </row>
    <row r="254" spans="1:12" x14ac:dyDescent="0.3">
      <c r="A254" s="6">
        <v>42366.011365740742</v>
      </c>
      <c r="B254" s="7">
        <v>16</v>
      </c>
      <c r="C254" s="8" t="s">
        <v>12</v>
      </c>
      <c r="D254" s="8">
        <v>10</v>
      </c>
      <c r="E254" s="9">
        <v>16</v>
      </c>
      <c r="F254" s="10">
        <f t="shared" si="20"/>
        <v>160</v>
      </c>
      <c r="G254" s="11">
        <v>14</v>
      </c>
      <c r="H254" s="10">
        <f t="shared" si="21"/>
        <v>140</v>
      </c>
      <c r="I254" s="14">
        <f t="shared" si="18"/>
        <v>2</v>
      </c>
      <c r="J254" s="7">
        <v>846</v>
      </c>
      <c r="K254" s="8" t="s">
        <v>30</v>
      </c>
      <c r="L254" s="12" t="s">
        <v>17</v>
      </c>
    </row>
    <row r="255" spans="1:12" x14ac:dyDescent="0.3">
      <c r="A255" s="6">
        <v>42364.723969907405</v>
      </c>
      <c r="B255" s="7">
        <v>16</v>
      </c>
      <c r="C255" s="8" t="s">
        <v>12</v>
      </c>
      <c r="D255" s="8">
        <v>310</v>
      </c>
      <c r="E255" s="9">
        <v>16</v>
      </c>
      <c r="F255" s="10">
        <f t="shared" si="20"/>
        <v>4960</v>
      </c>
      <c r="G255" s="11">
        <v>14</v>
      </c>
      <c r="H255" s="10">
        <f t="shared" si="21"/>
        <v>4340</v>
      </c>
      <c r="I255" s="14">
        <f t="shared" si="18"/>
        <v>2</v>
      </c>
      <c r="J255" s="7">
        <v>846</v>
      </c>
      <c r="K255" s="8" t="s">
        <v>30</v>
      </c>
      <c r="L255" s="12" t="s">
        <v>17</v>
      </c>
    </row>
    <row r="256" spans="1:12" x14ac:dyDescent="0.3">
      <c r="A256" s="6">
        <v>42357.823912037034</v>
      </c>
      <c r="B256" s="7">
        <v>16</v>
      </c>
      <c r="C256" s="8" t="s">
        <v>12</v>
      </c>
      <c r="D256" s="8">
        <v>450</v>
      </c>
      <c r="E256" s="9">
        <v>16</v>
      </c>
      <c r="F256" s="10">
        <f t="shared" si="20"/>
        <v>7200</v>
      </c>
      <c r="G256" s="11">
        <v>14</v>
      </c>
      <c r="H256" s="10">
        <f t="shared" si="21"/>
        <v>6300</v>
      </c>
      <c r="I256" s="14">
        <f t="shared" si="18"/>
        <v>2</v>
      </c>
      <c r="J256" s="7">
        <v>14</v>
      </c>
      <c r="K256" s="8" t="s">
        <v>25</v>
      </c>
      <c r="L256" s="12" t="s">
        <v>17</v>
      </c>
    </row>
    <row r="257" spans="1:12" x14ac:dyDescent="0.3">
      <c r="A257" s="6">
        <v>42356.282384259262</v>
      </c>
      <c r="B257" s="7">
        <v>16</v>
      </c>
      <c r="C257" s="8" t="s">
        <v>12</v>
      </c>
      <c r="D257" s="8">
        <v>240</v>
      </c>
      <c r="E257" s="9">
        <v>16</v>
      </c>
      <c r="F257" s="10">
        <f t="shared" si="20"/>
        <v>3840</v>
      </c>
      <c r="G257" s="11">
        <v>14</v>
      </c>
      <c r="H257" s="10">
        <f t="shared" si="21"/>
        <v>3360</v>
      </c>
      <c r="I257" s="14">
        <f>E257+G257</f>
        <v>30</v>
      </c>
      <c r="J257" s="7">
        <v>23</v>
      </c>
      <c r="K257" s="8" t="s">
        <v>21</v>
      </c>
      <c r="L257" s="12" t="s">
        <v>14</v>
      </c>
    </row>
    <row r="258" spans="1:12" x14ac:dyDescent="0.3">
      <c r="A258" s="6">
        <v>42355.612962962965</v>
      </c>
      <c r="B258" s="7">
        <v>16</v>
      </c>
      <c r="C258" s="8" t="s">
        <v>12</v>
      </c>
      <c r="D258" s="8">
        <v>250</v>
      </c>
      <c r="E258" s="9">
        <v>16</v>
      </c>
      <c r="F258" s="10">
        <f t="shared" si="20"/>
        <v>4000</v>
      </c>
      <c r="G258" s="11">
        <v>14</v>
      </c>
      <c r="H258" s="10">
        <f t="shared" si="21"/>
        <v>3500</v>
      </c>
      <c r="I258" s="14">
        <f>E258-G258</f>
        <v>2</v>
      </c>
      <c r="J258" s="7">
        <v>95</v>
      </c>
      <c r="K258" s="8" t="s">
        <v>23</v>
      </c>
      <c r="L258" s="12" t="s">
        <v>38</v>
      </c>
    </row>
    <row r="259" spans="1:12" x14ac:dyDescent="0.3">
      <c r="A259" s="6">
        <v>42354.01053240741</v>
      </c>
      <c r="B259" s="7">
        <v>16</v>
      </c>
      <c r="C259" s="8" t="s">
        <v>104</v>
      </c>
      <c r="D259" s="8">
        <v>20</v>
      </c>
      <c r="E259" s="9">
        <v>16</v>
      </c>
      <c r="F259" s="10">
        <f t="shared" si="20"/>
        <v>320</v>
      </c>
      <c r="G259" s="11">
        <v>14</v>
      </c>
      <c r="H259" s="10">
        <f t="shared" si="21"/>
        <v>280</v>
      </c>
      <c r="I259" s="14">
        <f>E259-G259</f>
        <v>2</v>
      </c>
      <c r="J259" s="7">
        <v>572</v>
      </c>
      <c r="K259" s="8" t="s">
        <v>16</v>
      </c>
      <c r="L259" s="12" t="s">
        <v>38</v>
      </c>
    </row>
    <row r="260" spans="1:12" x14ac:dyDescent="0.3">
      <c r="A260" s="6">
        <v>42346.005694444444</v>
      </c>
      <c r="B260" s="7">
        <v>16</v>
      </c>
      <c r="C260" s="8" t="s">
        <v>12</v>
      </c>
      <c r="D260" s="8">
        <v>200</v>
      </c>
      <c r="E260" s="9">
        <v>16</v>
      </c>
      <c r="F260" s="10">
        <f t="shared" si="20"/>
        <v>3200</v>
      </c>
      <c r="G260" s="11">
        <v>14</v>
      </c>
      <c r="H260" s="10">
        <f t="shared" si="21"/>
        <v>2800</v>
      </c>
      <c r="I260" s="9">
        <f>E260-G260</f>
        <v>2</v>
      </c>
      <c r="J260" s="7">
        <v>14</v>
      </c>
      <c r="K260" s="8" t="s">
        <v>25</v>
      </c>
      <c r="L260" s="12" t="s">
        <v>14</v>
      </c>
    </row>
    <row r="261" spans="1:12" x14ac:dyDescent="0.3">
      <c r="A261" s="6">
        <v>42344.888344907406</v>
      </c>
      <c r="B261" s="7">
        <v>16</v>
      </c>
      <c r="C261" s="8" t="s">
        <v>12</v>
      </c>
      <c r="D261" s="8">
        <v>510</v>
      </c>
      <c r="E261" s="9">
        <v>16</v>
      </c>
      <c r="F261" s="10">
        <f t="shared" si="20"/>
        <v>8160</v>
      </c>
      <c r="G261" s="11">
        <v>14</v>
      </c>
      <c r="H261" s="10">
        <f t="shared" si="21"/>
        <v>7140</v>
      </c>
      <c r="I261" s="9">
        <f>E261+G261</f>
        <v>30</v>
      </c>
      <c r="J261" s="7">
        <v>23</v>
      </c>
      <c r="K261" s="8" t="s">
        <v>21</v>
      </c>
      <c r="L261" s="12" t="s">
        <v>14</v>
      </c>
    </row>
    <row r="262" spans="1:12" x14ac:dyDescent="0.3">
      <c r="A262" s="6">
        <v>42308.14162037037</v>
      </c>
      <c r="B262" s="7">
        <v>16</v>
      </c>
      <c r="C262" s="8" t="s">
        <v>12</v>
      </c>
      <c r="D262" s="8">
        <v>790</v>
      </c>
      <c r="E262" s="9">
        <v>16</v>
      </c>
      <c r="F262" s="10">
        <f t="shared" si="20"/>
        <v>12640</v>
      </c>
      <c r="G262" s="11">
        <v>14</v>
      </c>
      <c r="H262" s="10">
        <f t="shared" si="21"/>
        <v>11060</v>
      </c>
      <c r="I262" s="9">
        <f>E262-G262</f>
        <v>2</v>
      </c>
      <c r="J262" s="7">
        <v>7</v>
      </c>
      <c r="K262" s="8" t="s">
        <v>24</v>
      </c>
      <c r="L262" s="12" t="s">
        <v>14</v>
      </c>
    </row>
    <row r="263" spans="1:12" x14ac:dyDescent="0.3">
      <c r="A263" s="6">
        <v>42308.14162037037</v>
      </c>
      <c r="B263" s="7">
        <v>16</v>
      </c>
      <c r="C263" s="8" t="s">
        <v>12</v>
      </c>
      <c r="D263" s="8">
        <v>440</v>
      </c>
      <c r="E263" s="9">
        <v>16</v>
      </c>
      <c r="F263" s="10">
        <f t="shared" si="20"/>
        <v>7040</v>
      </c>
      <c r="G263" s="11">
        <v>14</v>
      </c>
      <c r="H263" s="10">
        <f t="shared" si="21"/>
        <v>6160</v>
      </c>
      <c r="I263" s="9">
        <f>E263+G263</f>
        <v>30</v>
      </c>
      <c r="J263" s="7">
        <v>95</v>
      </c>
      <c r="K263" s="8" t="s">
        <v>23</v>
      </c>
      <c r="L263" s="12" t="s">
        <v>14</v>
      </c>
    </row>
    <row r="264" spans="1:12" x14ac:dyDescent="0.3">
      <c r="A264" s="6">
        <v>42308.14162037037</v>
      </c>
      <c r="B264" s="7">
        <v>16</v>
      </c>
      <c r="C264" s="8" t="s">
        <v>104</v>
      </c>
      <c r="D264" s="8">
        <v>40</v>
      </c>
      <c r="E264" s="9">
        <v>16</v>
      </c>
      <c r="F264" s="10">
        <f t="shared" si="20"/>
        <v>640</v>
      </c>
      <c r="G264" s="11">
        <v>14</v>
      </c>
      <c r="H264" s="10">
        <f t="shared" si="21"/>
        <v>560</v>
      </c>
      <c r="I264" s="9">
        <f t="shared" ref="I264:I277" si="22">E264-G264</f>
        <v>2</v>
      </c>
      <c r="J264" s="7">
        <v>686</v>
      </c>
      <c r="K264" s="8" t="s">
        <v>31</v>
      </c>
      <c r="L264" s="12" t="s">
        <v>17</v>
      </c>
    </row>
    <row r="265" spans="1:12" x14ac:dyDescent="0.3">
      <c r="A265" s="6">
        <v>42306.789074074077</v>
      </c>
      <c r="B265" s="7">
        <v>16</v>
      </c>
      <c r="C265" s="8" t="s">
        <v>12</v>
      </c>
      <c r="D265" s="8">
        <v>20</v>
      </c>
      <c r="E265" s="9">
        <v>16</v>
      </c>
      <c r="F265" s="10">
        <f t="shared" si="20"/>
        <v>320</v>
      </c>
      <c r="G265" s="11">
        <v>14</v>
      </c>
      <c r="H265" s="10">
        <f t="shared" si="21"/>
        <v>280</v>
      </c>
      <c r="I265" s="9">
        <f t="shared" si="22"/>
        <v>2</v>
      </c>
      <c r="J265" s="7">
        <v>572</v>
      </c>
      <c r="K265" s="8" t="s">
        <v>16</v>
      </c>
      <c r="L265" s="12" t="s">
        <v>17</v>
      </c>
    </row>
    <row r="266" spans="1:12" x14ac:dyDescent="0.3">
      <c r="A266" s="6">
        <v>42306.531956018516</v>
      </c>
      <c r="B266" s="7">
        <v>16</v>
      </c>
      <c r="C266" s="8" t="s">
        <v>104</v>
      </c>
      <c r="D266" s="8">
        <v>20</v>
      </c>
      <c r="E266" s="9">
        <v>16</v>
      </c>
      <c r="F266" s="10">
        <f t="shared" si="20"/>
        <v>320</v>
      </c>
      <c r="G266" s="11">
        <v>14</v>
      </c>
      <c r="H266" s="10">
        <f t="shared" si="21"/>
        <v>280</v>
      </c>
      <c r="I266" s="9">
        <f t="shared" si="22"/>
        <v>2</v>
      </c>
      <c r="J266" s="7">
        <v>572</v>
      </c>
      <c r="K266" s="8" t="s">
        <v>16</v>
      </c>
      <c r="L266" s="12" t="s">
        <v>38</v>
      </c>
    </row>
    <row r="267" spans="1:12" x14ac:dyDescent="0.3">
      <c r="A267" s="6">
        <v>42305.808078703703</v>
      </c>
      <c r="B267" s="7">
        <v>16</v>
      </c>
      <c r="C267" s="8" t="s">
        <v>12</v>
      </c>
      <c r="D267" s="8">
        <v>60</v>
      </c>
      <c r="E267" s="9">
        <v>16</v>
      </c>
      <c r="F267" s="10">
        <f t="shared" si="20"/>
        <v>960</v>
      </c>
      <c r="G267" s="11">
        <v>14</v>
      </c>
      <c r="H267" s="10">
        <f t="shared" si="21"/>
        <v>840</v>
      </c>
      <c r="I267" s="9">
        <f t="shared" si="22"/>
        <v>2</v>
      </c>
      <c r="J267" s="7">
        <v>846</v>
      </c>
      <c r="K267" s="8" t="s">
        <v>30</v>
      </c>
      <c r="L267" s="12" t="s">
        <v>38</v>
      </c>
    </row>
    <row r="268" spans="1:12" x14ac:dyDescent="0.3">
      <c r="A268" s="6">
        <v>42305.548368055555</v>
      </c>
      <c r="B268" s="7">
        <v>16</v>
      </c>
      <c r="C268" s="8" t="s">
        <v>12</v>
      </c>
      <c r="D268" s="8">
        <v>10</v>
      </c>
      <c r="E268" s="9">
        <v>16</v>
      </c>
      <c r="F268" s="10">
        <f t="shared" si="20"/>
        <v>160</v>
      </c>
      <c r="G268" s="11">
        <v>14</v>
      </c>
      <c r="H268" s="10">
        <f t="shared" si="21"/>
        <v>140</v>
      </c>
      <c r="I268" s="9">
        <f t="shared" si="22"/>
        <v>2</v>
      </c>
      <c r="J268" s="7">
        <v>95</v>
      </c>
      <c r="K268" s="8" t="s">
        <v>23</v>
      </c>
      <c r="L268" s="12" t="s">
        <v>17</v>
      </c>
    </row>
    <row r="269" spans="1:12" x14ac:dyDescent="0.3">
      <c r="A269" s="6">
        <v>42294.022488425922</v>
      </c>
      <c r="B269" s="7">
        <v>16</v>
      </c>
      <c r="C269" s="8" t="s">
        <v>12</v>
      </c>
      <c r="D269" s="8">
        <v>920</v>
      </c>
      <c r="E269" s="9">
        <v>16</v>
      </c>
      <c r="F269" s="10">
        <f t="shared" si="20"/>
        <v>14720</v>
      </c>
      <c r="G269" s="11">
        <v>14</v>
      </c>
      <c r="H269" s="10">
        <f t="shared" si="21"/>
        <v>12880</v>
      </c>
      <c r="I269" s="9">
        <f t="shared" si="22"/>
        <v>2</v>
      </c>
      <c r="J269" s="7">
        <v>95</v>
      </c>
      <c r="K269" s="8" t="s">
        <v>23</v>
      </c>
      <c r="L269" s="12" t="s">
        <v>17</v>
      </c>
    </row>
    <row r="270" spans="1:12" x14ac:dyDescent="0.3">
      <c r="A270" s="6">
        <v>42290.728356481479</v>
      </c>
      <c r="B270" s="7">
        <v>16</v>
      </c>
      <c r="C270" s="8" t="s">
        <v>104</v>
      </c>
      <c r="D270" s="8">
        <v>20</v>
      </c>
      <c r="E270" s="9">
        <v>16</v>
      </c>
      <c r="F270" s="10">
        <f t="shared" si="20"/>
        <v>320</v>
      </c>
      <c r="G270" s="11">
        <v>14</v>
      </c>
      <c r="H270" s="10">
        <f t="shared" si="21"/>
        <v>280</v>
      </c>
      <c r="I270" s="9">
        <f t="shared" si="22"/>
        <v>2</v>
      </c>
      <c r="J270" s="7">
        <v>572</v>
      </c>
      <c r="K270" s="8" t="s">
        <v>16</v>
      </c>
      <c r="L270" s="12" t="s">
        <v>17</v>
      </c>
    </row>
    <row r="271" spans="1:12" x14ac:dyDescent="0.3">
      <c r="A271" s="6">
        <v>42285.127314814818</v>
      </c>
      <c r="B271" s="7">
        <v>16</v>
      </c>
      <c r="C271" s="8" t="s">
        <v>12</v>
      </c>
      <c r="D271" s="8">
        <v>50</v>
      </c>
      <c r="E271" s="9">
        <v>16</v>
      </c>
      <c r="F271" s="10">
        <f t="shared" si="20"/>
        <v>800</v>
      </c>
      <c r="G271" s="11">
        <v>14</v>
      </c>
      <c r="H271" s="10">
        <f t="shared" si="21"/>
        <v>700</v>
      </c>
      <c r="I271" s="9">
        <f t="shared" si="22"/>
        <v>2</v>
      </c>
      <c r="J271" s="7">
        <v>7</v>
      </c>
      <c r="K271" s="8" t="s">
        <v>24</v>
      </c>
      <c r="L271" s="12" t="s">
        <v>17</v>
      </c>
    </row>
    <row r="272" spans="1:12" x14ac:dyDescent="0.3">
      <c r="A272" s="6">
        <v>42283.272013888891</v>
      </c>
      <c r="B272" s="7">
        <v>16</v>
      </c>
      <c r="C272" s="8" t="s">
        <v>12</v>
      </c>
      <c r="D272" s="8">
        <v>910</v>
      </c>
      <c r="E272" s="9">
        <v>16</v>
      </c>
      <c r="F272" s="10">
        <f t="shared" si="20"/>
        <v>14560</v>
      </c>
      <c r="G272" s="11">
        <v>14</v>
      </c>
      <c r="H272" s="10">
        <f t="shared" si="21"/>
        <v>12740</v>
      </c>
      <c r="I272" s="9">
        <f t="shared" si="22"/>
        <v>2</v>
      </c>
      <c r="J272" s="7">
        <v>14</v>
      </c>
      <c r="K272" s="8" t="s">
        <v>25</v>
      </c>
      <c r="L272" s="12" t="s">
        <v>17</v>
      </c>
    </row>
    <row r="273" spans="1:12" x14ac:dyDescent="0.3">
      <c r="A273" s="6">
        <v>42277.456724537034</v>
      </c>
      <c r="B273" s="7">
        <v>16</v>
      </c>
      <c r="C273" s="8" t="s">
        <v>12</v>
      </c>
      <c r="D273" s="8">
        <v>460</v>
      </c>
      <c r="E273" s="9">
        <v>16</v>
      </c>
      <c r="F273" s="10">
        <f t="shared" si="20"/>
        <v>7360</v>
      </c>
      <c r="G273" s="11">
        <v>14</v>
      </c>
      <c r="H273" s="10">
        <f t="shared" si="21"/>
        <v>6440</v>
      </c>
      <c r="I273" s="9">
        <f t="shared" si="22"/>
        <v>2</v>
      </c>
      <c r="J273" s="7">
        <v>557</v>
      </c>
      <c r="K273" s="8" t="s">
        <v>27</v>
      </c>
      <c r="L273" s="12" t="s">
        <v>17</v>
      </c>
    </row>
    <row r="274" spans="1:12" x14ac:dyDescent="0.3">
      <c r="A274" s="6">
        <v>42270.566712962966</v>
      </c>
      <c r="B274" s="7">
        <v>16</v>
      </c>
      <c r="C274" s="8" t="s">
        <v>12</v>
      </c>
      <c r="D274" s="8">
        <v>640</v>
      </c>
      <c r="E274" s="9">
        <v>16</v>
      </c>
      <c r="F274" s="10">
        <f t="shared" si="20"/>
        <v>10240</v>
      </c>
      <c r="G274" s="11">
        <v>14</v>
      </c>
      <c r="H274" s="10">
        <f t="shared" si="21"/>
        <v>8960</v>
      </c>
      <c r="I274" s="9">
        <f t="shared" si="22"/>
        <v>2</v>
      </c>
      <c r="J274" s="7">
        <v>95</v>
      </c>
      <c r="K274" s="8" t="s">
        <v>23</v>
      </c>
      <c r="L274" s="12" t="s">
        <v>17</v>
      </c>
    </row>
    <row r="275" spans="1:12" x14ac:dyDescent="0.3">
      <c r="A275" s="6">
        <v>42268.349594907406</v>
      </c>
      <c r="B275" s="7">
        <v>16</v>
      </c>
      <c r="C275" s="8" t="s">
        <v>12</v>
      </c>
      <c r="D275" s="8">
        <v>240</v>
      </c>
      <c r="E275" s="9">
        <v>16</v>
      </c>
      <c r="F275" s="10">
        <f t="shared" si="20"/>
        <v>3840</v>
      </c>
      <c r="G275" s="11">
        <v>14</v>
      </c>
      <c r="H275" s="10">
        <f t="shared" si="21"/>
        <v>3360</v>
      </c>
      <c r="I275" s="9">
        <f t="shared" si="22"/>
        <v>2</v>
      </c>
      <c r="J275" s="7">
        <v>557</v>
      </c>
      <c r="K275" s="8" t="s">
        <v>27</v>
      </c>
      <c r="L275" s="12" t="s">
        <v>17</v>
      </c>
    </row>
    <row r="276" spans="1:12" x14ac:dyDescent="0.3">
      <c r="A276" s="6">
        <v>42259.740347222221</v>
      </c>
      <c r="B276" s="7">
        <v>16</v>
      </c>
      <c r="C276" s="8" t="s">
        <v>12</v>
      </c>
      <c r="D276" s="8">
        <v>80</v>
      </c>
      <c r="E276" s="9">
        <v>16</v>
      </c>
      <c r="F276" s="10">
        <f t="shared" si="20"/>
        <v>1280</v>
      </c>
      <c r="G276" s="11">
        <v>14</v>
      </c>
      <c r="H276" s="10">
        <f t="shared" si="21"/>
        <v>1120</v>
      </c>
      <c r="I276" s="9">
        <f t="shared" si="22"/>
        <v>2</v>
      </c>
      <c r="J276" s="7">
        <v>7</v>
      </c>
      <c r="K276" s="8" t="s">
        <v>24</v>
      </c>
      <c r="L276" s="12" t="s">
        <v>14</v>
      </c>
    </row>
    <row r="277" spans="1:12" x14ac:dyDescent="0.3">
      <c r="A277" s="6">
        <v>42252.368310185186</v>
      </c>
      <c r="B277" s="7">
        <v>16</v>
      </c>
      <c r="C277" s="8" t="s">
        <v>12</v>
      </c>
      <c r="D277" s="8">
        <v>410</v>
      </c>
      <c r="E277" s="9">
        <v>16</v>
      </c>
      <c r="F277" s="10">
        <f t="shared" si="20"/>
        <v>6560</v>
      </c>
      <c r="G277" s="11">
        <v>14</v>
      </c>
      <c r="H277" s="10">
        <f t="shared" si="21"/>
        <v>5740</v>
      </c>
      <c r="I277" s="9">
        <f t="shared" si="22"/>
        <v>2</v>
      </c>
      <c r="J277" s="7">
        <v>7</v>
      </c>
      <c r="K277" s="8" t="s">
        <v>24</v>
      </c>
      <c r="L277" s="12" t="s">
        <v>14</v>
      </c>
    </row>
    <row r="278" spans="1:12" x14ac:dyDescent="0.3">
      <c r="A278" s="6">
        <v>42250.319895833331</v>
      </c>
      <c r="B278" s="7">
        <v>16</v>
      </c>
      <c r="C278" s="8" t="s">
        <v>12</v>
      </c>
      <c r="D278" s="8">
        <v>320</v>
      </c>
      <c r="E278" s="9">
        <v>16</v>
      </c>
      <c r="F278" s="10">
        <f t="shared" si="20"/>
        <v>5120</v>
      </c>
      <c r="G278" s="11">
        <v>14</v>
      </c>
      <c r="H278" s="10">
        <f t="shared" si="21"/>
        <v>4480</v>
      </c>
      <c r="I278" s="9">
        <f>E278+G278</f>
        <v>30</v>
      </c>
      <c r="J278" s="7">
        <v>23</v>
      </c>
      <c r="K278" s="8" t="s">
        <v>21</v>
      </c>
      <c r="L278" s="12" t="s">
        <v>14</v>
      </c>
    </row>
    <row r="279" spans="1:12" x14ac:dyDescent="0.3">
      <c r="A279" s="6">
        <v>42247.090011574073</v>
      </c>
      <c r="B279" s="7">
        <v>16</v>
      </c>
      <c r="C279" s="8" t="s">
        <v>104</v>
      </c>
      <c r="D279" s="8">
        <v>20</v>
      </c>
      <c r="E279" s="9">
        <v>16</v>
      </c>
      <c r="F279" s="10">
        <f t="shared" si="20"/>
        <v>320</v>
      </c>
      <c r="G279" s="11">
        <v>14</v>
      </c>
      <c r="H279" s="10">
        <f t="shared" si="21"/>
        <v>280</v>
      </c>
      <c r="I279" s="9">
        <f>E279-G279</f>
        <v>2</v>
      </c>
      <c r="J279" s="7">
        <v>572</v>
      </c>
      <c r="K279" s="8" t="s">
        <v>16</v>
      </c>
      <c r="L279" s="12" t="s">
        <v>17</v>
      </c>
    </row>
    <row r="280" spans="1:12" x14ac:dyDescent="0.3">
      <c r="A280" s="6">
        <v>42240.921493055554</v>
      </c>
      <c r="B280" s="7">
        <v>16</v>
      </c>
      <c r="C280" s="8" t="s">
        <v>12</v>
      </c>
      <c r="D280" s="8">
        <v>560</v>
      </c>
      <c r="E280" s="9">
        <v>16</v>
      </c>
      <c r="F280" s="10">
        <f t="shared" si="20"/>
        <v>8960</v>
      </c>
      <c r="G280" s="11">
        <v>14</v>
      </c>
      <c r="H280" s="10">
        <f t="shared" si="21"/>
        <v>7840</v>
      </c>
      <c r="I280" s="9">
        <f>E280+G280</f>
        <v>30</v>
      </c>
      <c r="J280" s="7">
        <v>233</v>
      </c>
      <c r="K280" s="8" t="s">
        <v>13</v>
      </c>
      <c r="L280" s="12" t="s">
        <v>14</v>
      </c>
    </row>
    <row r="281" spans="1:12" x14ac:dyDescent="0.3">
      <c r="A281" s="6">
        <v>42239.873506944445</v>
      </c>
      <c r="B281" s="7">
        <v>16</v>
      </c>
      <c r="C281" s="8" t="s">
        <v>12</v>
      </c>
      <c r="D281" s="8">
        <v>350</v>
      </c>
      <c r="E281" s="9">
        <v>16</v>
      </c>
      <c r="F281" s="10">
        <f t="shared" si="20"/>
        <v>5600</v>
      </c>
      <c r="G281" s="11">
        <v>14</v>
      </c>
      <c r="H281" s="10">
        <f t="shared" si="21"/>
        <v>4900</v>
      </c>
      <c r="I281" s="9">
        <f>E281-G281</f>
        <v>2</v>
      </c>
      <c r="J281" s="7">
        <v>846</v>
      </c>
      <c r="K281" s="8" t="s">
        <v>30</v>
      </c>
      <c r="L281" s="12" t="s">
        <v>14</v>
      </c>
    </row>
    <row r="282" spans="1:12" x14ac:dyDescent="0.3">
      <c r="A282" s="6">
        <v>42234.131365740737</v>
      </c>
      <c r="B282" s="7">
        <v>16</v>
      </c>
      <c r="C282" s="8" t="s">
        <v>12</v>
      </c>
      <c r="D282" s="8">
        <v>930</v>
      </c>
      <c r="E282" s="9">
        <v>16</v>
      </c>
      <c r="F282" s="10">
        <f t="shared" si="20"/>
        <v>14880</v>
      </c>
      <c r="G282" s="11">
        <v>14</v>
      </c>
      <c r="H282" s="10">
        <f t="shared" si="21"/>
        <v>13020</v>
      </c>
      <c r="I282" s="9">
        <f>E282-G282</f>
        <v>2</v>
      </c>
      <c r="J282" s="7">
        <v>7</v>
      </c>
      <c r="K282" s="8" t="s">
        <v>24</v>
      </c>
      <c r="L282" s="12" t="s">
        <v>14</v>
      </c>
    </row>
    <row r="283" spans="1:12" x14ac:dyDescent="0.3">
      <c r="A283" s="6">
        <v>42232.678055555552</v>
      </c>
      <c r="B283" s="7">
        <v>16</v>
      </c>
      <c r="C283" s="8" t="s">
        <v>12</v>
      </c>
      <c r="D283" s="8">
        <v>640</v>
      </c>
      <c r="E283" s="9">
        <v>16</v>
      </c>
      <c r="F283" s="10">
        <f t="shared" si="20"/>
        <v>10240</v>
      </c>
      <c r="G283" s="11">
        <v>14</v>
      </c>
      <c r="H283" s="10">
        <f t="shared" si="21"/>
        <v>8960</v>
      </c>
      <c r="I283" s="9">
        <f>E283+G283</f>
        <v>30</v>
      </c>
      <c r="J283" s="7">
        <v>23</v>
      </c>
      <c r="K283" s="8" t="s">
        <v>21</v>
      </c>
      <c r="L283" s="12" t="s">
        <v>14</v>
      </c>
    </row>
    <row r="284" spans="1:12" x14ac:dyDescent="0.3">
      <c r="A284" s="6">
        <v>42226.330069444448</v>
      </c>
      <c r="B284" s="7">
        <v>16</v>
      </c>
      <c r="C284" s="8" t="s">
        <v>12</v>
      </c>
      <c r="D284" s="8">
        <v>60</v>
      </c>
      <c r="E284" s="9">
        <v>16</v>
      </c>
      <c r="F284" s="10">
        <f t="shared" si="20"/>
        <v>960</v>
      </c>
      <c r="G284" s="11">
        <v>14</v>
      </c>
      <c r="H284" s="10">
        <f t="shared" si="21"/>
        <v>840</v>
      </c>
      <c r="I284" s="9">
        <f t="shared" ref="I284:I304" si="23">E284-G284</f>
        <v>2</v>
      </c>
      <c r="J284" s="7">
        <v>572</v>
      </c>
      <c r="K284" s="8" t="s">
        <v>16</v>
      </c>
      <c r="L284" s="12" t="s">
        <v>14</v>
      </c>
    </row>
    <row r="285" spans="1:12" x14ac:dyDescent="0.3">
      <c r="A285" s="6">
        <v>42225.336435185185</v>
      </c>
      <c r="B285" s="7">
        <v>16</v>
      </c>
      <c r="C285" s="8" t="s">
        <v>12</v>
      </c>
      <c r="D285" s="8">
        <v>350</v>
      </c>
      <c r="E285" s="9">
        <v>16</v>
      </c>
      <c r="F285" s="10">
        <f t="shared" si="20"/>
        <v>5600</v>
      </c>
      <c r="G285" s="11">
        <v>14</v>
      </c>
      <c r="H285" s="10">
        <f t="shared" si="21"/>
        <v>4900</v>
      </c>
      <c r="I285" s="9">
        <f t="shared" si="23"/>
        <v>2</v>
      </c>
      <c r="J285" s="7">
        <v>846</v>
      </c>
      <c r="K285" s="8" t="s">
        <v>30</v>
      </c>
      <c r="L285" s="12" t="s">
        <v>17</v>
      </c>
    </row>
    <row r="286" spans="1:12" x14ac:dyDescent="0.3">
      <c r="A286" s="6">
        <v>42222.408449074072</v>
      </c>
      <c r="B286" s="7">
        <v>16</v>
      </c>
      <c r="C286" s="8" t="s">
        <v>104</v>
      </c>
      <c r="D286" s="8">
        <v>20</v>
      </c>
      <c r="E286" s="9">
        <v>16</v>
      </c>
      <c r="F286" s="10">
        <f t="shared" si="20"/>
        <v>320</v>
      </c>
      <c r="G286" s="11">
        <v>14</v>
      </c>
      <c r="H286" s="10">
        <f t="shared" si="21"/>
        <v>280</v>
      </c>
      <c r="I286" s="9">
        <f t="shared" si="23"/>
        <v>2</v>
      </c>
      <c r="J286" s="7">
        <v>686</v>
      </c>
      <c r="K286" s="8" t="s">
        <v>31</v>
      </c>
      <c r="L286" s="12" t="s">
        <v>14</v>
      </c>
    </row>
    <row r="287" spans="1:12" x14ac:dyDescent="0.3">
      <c r="A287" s="6">
        <v>42220.699212962965</v>
      </c>
      <c r="B287" s="7">
        <v>16</v>
      </c>
      <c r="C287" s="8" t="s">
        <v>12</v>
      </c>
      <c r="D287" s="8">
        <v>400</v>
      </c>
      <c r="E287" s="9">
        <v>16</v>
      </c>
      <c r="F287" s="10">
        <f t="shared" si="20"/>
        <v>6400</v>
      </c>
      <c r="G287" s="11">
        <v>14</v>
      </c>
      <c r="H287" s="10">
        <f t="shared" si="21"/>
        <v>5600</v>
      </c>
      <c r="I287" s="9">
        <f t="shared" si="23"/>
        <v>2</v>
      </c>
      <c r="J287" s="7">
        <v>7</v>
      </c>
      <c r="K287" s="8" t="s">
        <v>24</v>
      </c>
      <c r="L287" s="12" t="s">
        <v>14</v>
      </c>
    </row>
    <row r="288" spans="1:12" x14ac:dyDescent="0.3">
      <c r="A288" s="6">
        <v>42220.434513888889</v>
      </c>
      <c r="B288" s="7">
        <v>16</v>
      </c>
      <c r="C288" s="8" t="s">
        <v>12</v>
      </c>
      <c r="D288" s="8">
        <v>450</v>
      </c>
      <c r="E288" s="9">
        <v>16</v>
      </c>
      <c r="F288" s="10">
        <f t="shared" si="20"/>
        <v>7200</v>
      </c>
      <c r="G288" s="11">
        <v>14</v>
      </c>
      <c r="H288" s="10">
        <f t="shared" si="21"/>
        <v>6300</v>
      </c>
      <c r="I288" s="9">
        <f t="shared" si="23"/>
        <v>2</v>
      </c>
      <c r="J288" s="7">
        <v>846</v>
      </c>
      <c r="K288" s="8" t="s">
        <v>30</v>
      </c>
      <c r="L288" s="12" t="s">
        <v>17</v>
      </c>
    </row>
    <row r="289" spans="1:12" x14ac:dyDescent="0.3">
      <c r="A289" s="6">
        <v>42216.304120370369</v>
      </c>
      <c r="B289" s="7">
        <v>16</v>
      </c>
      <c r="C289" s="8" t="s">
        <v>12</v>
      </c>
      <c r="D289" s="8">
        <v>310</v>
      </c>
      <c r="E289" s="9">
        <v>16</v>
      </c>
      <c r="F289" s="10">
        <f t="shared" si="20"/>
        <v>4960</v>
      </c>
      <c r="G289" s="11">
        <v>14</v>
      </c>
      <c r="H289" s="10">
        <f t="shared" si="21"/>
        <v>4340</v>
      </c>
      <c r="I289" s="9">
        <f t="shared" si="23"/>
        <v>2</v>
      </c>
      <c r="J289" s="7">
        <v>846</v>
      </c>
      <c r="K289" s="8" t="s">
        <v>30</v>
      </c>
      <c r="L289" s="12" t="s">
        <v>14</v>
      </c>
    </row>
    <row r="290" spans="1:12" x14ac:dyDescent="0.3">
      <c r="A290" s="6">
        <v>42216.201898148145</v>
      </c>
      <c r="B290" s="7">
        <v>16</v>
      </c>
      <c r="C290" s="8" t="s">
        <v>12</v>
      </c>
      <c r="D290" s="8">
        <v>270</v>
      </c>
      <c r="E290" s="9">
        <v>16</v>
      </c>
      <c r="F290" s="10">
        <f t="shared" si="20"/>
        <v>4320</v>
      </c>
      <c r="G290" s="11">
        <v>14</v>
      </c>
      <c r="H290" s="10">
        <f t="shared" si="21"/>
        <v>3780</v>
      </c>
      <c r="I290" s="9">
        <f t="shared" si="23"/>
        <v>2</v>
      </c>
      <c r="J290" s="7">
        <v>95</v>
      </c>
      <c r="K290" s="8" t="s">
        <v>23</v>
      </c>
      <c r="L290" s="12" t="s">
        <v>17</v>
      </c>
    </row>
    <row r="291" spans="1:12" x14ac:dyDescent="0.3">
      <c r="A291" s="6">
        <v>42211.858356481483</v>
      </c>
      <c r="B291" s="7">
        <v>16</v>
      </c>
      <c r="C291" s="8" t="s">
        <v>12</v>
      </c>
      <c r="D291" s="8">
        <v>470</v>
      </c>
      <c r="E291" s="9">
        <v>16</v>
      </c>
      <c r="F291" s="10">
        <f t="shared" si="20"/>
        <v>7520</v>
      </c>
      <c r="G291" s="11">
        <v>14</v>
      </c>
      <c r="H291" s="10">
        <f t="shared" si="21"/>
        <v>6580</v>
      </c>
      <c r="I291" s="9">
        <f t="shared" si="23"/>
        <v>2</v>
      </c>
      <c r="J291" s="7">
        <v>315</v>
      </c>
      <c r="K291" s="8" t="s">
        <v>40</v>
      </c>
      <c r="L291" s="12" t="s">
        <v>17</v>
      </c>
    </row>
    <row r="292" spans="1:12" x14ac:dyDescent="0.3">
      <c r="A292" s="6">
        <v>42199.927199074074</v>
      </c>
      <c r="B292" s="7">
        <v>16</v>
      </c>
      <c r="C292" s="8" t="s">
        <v>12</v>
      </c>
      <c r="D292" s="8">
        <v>50</v>
      </c>
      <c r="E292" s="9">
        <v>16</v>
      </c>
      <c r="F292" s="10">
        <f t="shared" si="20"/>
        <v>800</v>
      </c>
      <c r="G292" s="11">
        <v>14</v>
      </c>
      <c r="H292" s="10">
        <f t="shared" si="21"/>
        <v>700</v>
      </c>
      <c r="I292" s="9">
        <f t="shared" si="23"/>
        <v>2</v>
      </c>
      <c r="J292" s="7">
        <v>572</v>
      </c>
      <c r="K292" s="8" t="s">
        <v>16</v>
      </c>
      <c r="L292" s="12" t="s">
        <v>17</v>
      </c>
    </row>
    <row r="293" spans="1:12" x14ac:dyDescent="0.3">
      <c r="A293" s="6">
        <v>42198.31863425926</v>
      </c>
      <c r="B293" s="7">
        <v>16</v>
      </c>
      <c r="C293" s="8" t="s">
        <v>12</v>
      </c>
      <c r="D293" s="8">
        <v>370</v>
      </c>
      <c r="E293" s="9">
        <v>16</v>
      </c>
      <c r="F293" s="10">
        <f t="shared" si="20"/>
        <v>5920</v>
      </c>
      <c r="G293" s="11">
        <v>14</v>
      </c>
      <c r="H293" s="10">
        <f t="shared" si="21"/>
        <v>5180</v>
      </c>
      <c r="I293" s="9">
        <f t="shared" si="23"/>
        <v>2</v>
      </c>
      <c r="J293" s="7">
        <v>95</v>
      </c>
      <c r="K293" s="8" t="s">
        <v>23</v>
      </c>
      <c r="L293" s="12" t="s">
        <v>17</v>
      </c>
    </row>
    <row r="294" spans="1:12" x14ac:dyDescent="0.3">
      <c r="A294" s="6">
        <v>42189.161307870374</v>
      </c>
      <c r="B294" s="7">
        <v>16</v>
      </c>
      <c r="C294" s="8" t="s">
        <v>104</v>
      </c>
      <c r="D294" s="8">
        <v>650</v>
      </c>
      <c r="E294" s="9">
        <v>16</v>
      </c>
      <c r="F294" s="10">
        <f t="shared" si="20"/>
        <v>10400</v>
      </c>
      <c r="G294" s="11">
        <v>14</v>
      </c>
      <c r="H294" s="10">
        <f t="shared" si="21"/>
        <v>9100</v>
      </c>
      <c r="I294" s="9">
        <f t="shared" si="23"/>
        <v>2</v>
      </c>
      <c r="J294" s="7">
        <v>686</v>
      </c>
      <c r="K294" s="8" t="s">
        <v>31</v>
      </c>
      <c r="L294" s="12" t="s">
        <v>14</v>
      </c>
    </row>
    <row r="295" spans="1:12" x14ac:dyDescent="0.3">
      <c r="A295" s="6">
        <v>42188.373171296298</v>
      </c>
      <c r="B295" s="7">
        <v>16</v>
      </c>
      <c r="C295" s="8" t="s">
        <v>12</v>
      </c>
      <c r="D295" s="8">
        <v>210</v>
      </c>
      <c r="E295" s="9">
        <v>16</v>
      </c>
      <c r="F295" s="10">
        <f t="shared" si="20"/>
        <v>3360</v>
      </c>
      <c r="G295" s="11">
        <v>14</v>
      </c>
      <c r="H295" s="10">
        <f t="shared" si="21"/>
        <v>2940</v>
      </c>
      <c r="I295" s="9">
        <f t="shared" si="23"/>
        <v>2</v>
      </c>
      <c r="J295" s="7">
        <v>846</v>
      </c>
      <c r="K295" s="8" t="s">
        <v>30</v>
      </c>
      <c r="L295" s="12" t="s">
        <v>17</v>
      </c>
    </row>
    <row r="296" spans="1:12" x14ac:dyDescent="0.3">
      <c r="A296" s="6">
        <v>42187.454247685186</v>
      </c>
      <c r="B296" s="7">
        <v>16</v>
      </c>
      <c r="C296" s="8" t="s">
        <v>12</v>
      </c>
      <c r="D296" s="8">
        <v>100</v>
      </c>
      <c r="E296" s="9">
        <v>16</v>
      </c>
      <c r="F296" s="10">
        <f t="shared" si="20"/>
        <v>1600</v>
      </c>
      <c r="G296" s="11">
        <v>14</v>
      </c>
      <c r="H296" s="10">
        <f t="shared" si="21"/>
        <v>1400</v>
      </c>
      <c r="I296" s="9">
        <f t="shared" si="23"/>
        <v>2</v>
      </c>
      <c r="J296" s="7">
        <v>846</v>
      </c>
      <c r="K296" s="8" t="s">
        <v>30</v>
      </c>
      <c r="L296" s="12" t="s">
        <v>17</v>
      </c>
    </row>
    <row r="297" spans="1:12" x14ac:dyDescent="0.3">
      <c r="A297" s="6">
        <v>42187.313657407409</v>
      </c>
      <c r="B297" s="7">
        <v>16</v>
      </c>
      <c r="C297" s="8" t="s">
        <v>12</v>
      </c>
      <c r="D297" s="8">
        <v>30</v>
      </c>
      <c r="E297" s="9">
        <v>16</v>
      </c>
      <c r="F297" s="10">
        <f t="shared" si="20"/>
        <v>480</v>
      </c>
      <c r="G297" s="11">
        <v>14</v>
      </c>
      <c r="H297" s="10">
        <f t="shared" si="21"/>
        <v>420</v>
      </c>
      <c r="I297" s="9">
        <f t="shared" si="23"/>
        <v>2</v>
      </c>
      <c r="J297" s="7">
        <v>572</v>
      </c>
      <c r="K297" s="8" t="s">
        <v>16</v>
      </c>
      <c r="L297" s="12" t="s">
        <v>38</v>
      </c>
    </row>
    <row r="298" spans="1:12" x14ac:dyDescent="0.3">
      <c r="A298" s="6">
        <v>42176.91611111111</v>
      </c>
      <c r="B298" s="7">
        <v>16</v>
      </c>
      <c r="C298" s="8" t="s">
        <v>12</v>
      </c>
      <c r="D298" s="8">
        <v>810</v>
      </c>
      <c r="E298" s="9">
        <v>16</v>
      </c>
      <c r="F298" s="10">
        <f t="shared" si="20"/>
        <v>12960</v>
      </c>
      <c r="G298" s="11">
        <v>14</v>
      </c>
      <c r="H298" s="10">
        <f t="shared" si="21"/>
        <v>11340</v>
      </c>
      <c r="I298" s="9">
        <f t="shared" si="23"/>
        <v>2</v>
      </c>
      <c r="J298" s="7">
        <v>557</v>
      </c>
      <c r="K298" s="8" t="s">
        <v>27</v>
      </c>
      <c r="L298" s="12" t="s">
        <v>17</v>
      </c>
    </row>
    <row r="299" spans="1:12" x14ac:dyDescent="0.3">
      <c r="A299" s="6">
        <v>42172.220034722224</v>
      </c>
      <c r="B299" s="7">
        <v>16</v>
      </c>
      <c r="C299" s="8" t="s">
        <v>12</v>
      </c>
      <c r="D299" s="8">
        <v>20</v>
      </c>
      <c r="E299" s="9">
        <v>16</v>
      </c>
      <c r="F299" s="10">
        <f t="shared" si="20"/>
        <v>320</v>
      </c>
      <c r="G299" s="11">
        <v>14</v>
      </c>
      <c r="H299" s="10">
        <f t="shared" si="21"/>
        <v>280</v>
      </c>
      <c r="I299" s="9">
        <f t="shared" si="23"/>
        <v>2</v>
      </c>
      <c r="J299" s="7">
        <v>572</v>
      </c>
      <c r="K299" s="8" t="s">
        <v>16</v>
      </c>
      <c r="L299" s="12" t="s">
        <v>17</v>
      </c>
    </row>
    <row r="300" spans="1:12" x14ac:dyDescent="0.3">
      <c r="A300" s="6">
        <v>42170.280960648146</v>
      </c>
      <c r="B300" s="7">
        <v>16</v>
      </c>
      <c r="C300" s="8" t="s">
        <v>12</v>
      </c>
      <c r="D300" s="8">
        <v>370</v>
      </c>
      <c r="E300" s="9">
        <v>16</v>
      </c>
      <c r="F300" s="10">
        <f t="shared" si="20"/>
        <v>5920</v>
      </c>
      <c r="G300" s="11">
        <v>14</v>
      </c>
      <c r="H300" s="10">
        <f t="shared" si="21"/>
        <v>5180</v>
      </c>
      <c r="I300" s="9">
        <f t="shared" si="23"/>
        <v>2</v>
      </c>
      <c r="J300" s="7">
        <v>7</v>
      </c>
      <c r="K300" s="8" t="s">
        <v>24</v>
      </c>
      <c r="L300" s="12" t="s">
        <v>17</v>
      </c>
    </row>
    <row r="301" spans="1:12" x14ac:dyDescent="0.3">
      <c r="A301" s="6">
        <v>42170.191874999997</v>
      </c>
      <c r="B301" s="7">
        <v>16</v>
      </c>
      <c r="C301" s="8" t="s">
        <v>12</v>
      </c>
      <c r="D301" s="8">
        <v>100</v>
      </c>
      <c r="E301" s="9">
        <v>16</v>
      </c>
      <c r="F301" s="10">
        <f t="shared" si="20"/>
        <v>1600</v>
      </c>
      <c r="G301" s="11">
        <v>14</v>
      </c>
      <c r="H301" s="10">
        <f t="shared" si="21"/>
        <v>1400</v>
      </c>
      <c r="I301" s="9">
        <f t="shared" si="23"/>
        <v>2</v>
      </c>
      <c r="J301" s="7">
        <v>23</v>
      </c>
      <c r="K301" s="8" t="s">
        <v>21</v>
      </c>
      <c r="L301" s="12" t="s">
        <v>17</v>
      </c>
    </row>
    <row r="302" spans="1:12" x14ac:dyDescent="0.3">
      <c r="A302" s="6">
        <v>42163.128136574072</v>
      </c>
      <c r="B302" s="7">
        <v>16</v>
      </c>
      <c r="C302" s="8" t="s">
        <v>12</v>
      </c>
      <c r="D302" s="8">
        <v>530</v>
      </c>
      <c r="E302" s="9">
        <v>16</v>
      </c>
      <c r="F302" s="10">
        <f t="shared" si="20"/>
        <v>8480</v>
      </c>
      <c r="G302" s="11">
        <v>14</v>
      </c>
      <c r="H302" s="10">
        <f t="shared" si="21"/>
        <v>7420</v>
      </c>
      <c r="I302" s="9">
        <f t="shared" si="23"/>
        <v>2</v>
      </c>
      <c r="J302" s="7">
        <v>95</v>
      </c>
      <c r="K302" s="8" t="s">
        <v>23</v>
      </c>
      <c r="L302" s="12" t="s">
        <v>17</v>
      </c>
    </row>
    <row r="303" spans="1:12" x14ac:dyDescent="0.3">
      <c r="A303" s="6">
        <v>42150.057118055556</v>
      </c>
      <c r="B303" s="7">
        <v>16</v>
      </c>
      <c r="C303" s="8" t="s">
        <v>12</v>
      </c>
      <c r="D303" s="8">
        <v>460</v>
      </c>
      <c r="E303" s="9">
        <v>16</v>
      </c>
      <c r="F303" s="10">
        <f t="shared" si="20"/>
        <v>7360</v>
      </c>
      <c r="G303" s="11">
        <v>14</v>
      </c>
      <c r="H303" s="10">
        <f t="shared" si="21"/>
        <v>6440</v>
      </c>
      <c r="I303" s="9">
        <f t="shared" si="23"/>
        <v>2</v>
      </c>
      <c r="J303" s="7">
        <v>23</v>
      </c>
      <c r="K303" s="8" t="s">
        <v>21</v>
      </c>
      <c r="L303" s="12" t="s">
        <v>17</v>
      </c>
    </row>
    <row r="304" spans="1:12" x14ac:dyDescent="0.3">
      <c r="A304" s="6">
        <v>42147.128298611111</v>
      </c>
      <c r="B304" s="7">
        <v>16</v>
      </c>
      <c r="C304" s="8" t="s">
        <v>12</v>
      </c>
      <c r="D304" s="8">
        <v>20</v>
      </c>
      <c r="E304" s="9">
        <v>16</v>
      </c>
      <c r="F304" s="10">
        <f t="shared" si="20"/>
        <v>320</v>
      </c>
      <c r="G304" s="11">
        <v>14</v>
      </c>
      <c r="H304" s="10">
        <f t="shared" si="21"/>
        <v>280</v>
      </c>
      <c r="I304" s="9">
        <f t="shared" si="23"/>
        <v>2</v>
      </c>
      <c r="J304" s="7">
        <v>572</v>
      </c>
      <c r="K304" s="8" t="s">
        <v>16</v>
      </c>
      <c r="L304" s="12" t="s">
        <v>17</v>
      </c>
    </row>
    <row r="305" spans="1:12" x14ac:dyDescent="0.3">
      <c r="A305" s="6">
        <v>42143.888611111113</v>
      </c>
      <c r="B305" s="7">
        <v>16</v>
      </c>
      <c r="C305" s="8" t="s">
        <v>12</v>
      </c>
      <c r="D305" s="8">
        <v>57645</v>
      </c>
      <c r="E305" s="9">
        <v>16</v>
      </c>
      <c r="F305" s="10">
        <f t="shared" si="20"/>
        <v>922320</v>
      </c>
      <c r="G305" s="11">
        <v>14</v>
      </c>
      <c r="H305" s="10">
        <f t="shared" si="21"/>
        <v>807030</v>
      </c>
      <c r="I305" s="9">
        <f>E305+G305</f>
        <v>30</v>
      </c>
      <c r="J305" s="7">
        <v>233</v>
      </c>
      <c r="K305" s="8" t="s">
        <v>13</v>
      </c>
      <c r="L305" s="12" t="s">
        <v>14</v>
      </c>
    </row>
    <row r="306" spans="1:12" x14ac:dyDescent="0.3">
      <c r="A306" s="6">
        <v>42140.694363425922</v>
      </c>
      <c r="B306" s="7">
        <v>16</v>
      </c>
      <c r="C306" s="8" t="s">
        <v>12</v>
      </c>
      <c r="D306" s="8">
        <v>600</v>
      </c>
      <c r="E306" s="9">
        <v>16</v>
      </c>
      <c r="F306" s="10">
        <f t="shared" ref="F306:F369" si="24">E306*D306</f>
        <v>9600</v>
      </c>
      <c r="G306" s="11">
        <v>14</v>
      </c>
      <c r="H306" s="10">
        <f t="shared" si="21"/>
        <v>8400</v>
      </c>
      <c r="I306" s="9">
        <f t="shared" ref="I306:I324" si="25">E306-G306</f>
        <v>2</v>
      </c>
      <c r="J306" s="7">
        <v>95</v>
      </c>
      <c r="K306" s="8" t="s">
        <v>23</v>
      </c>
      <c r="L306" s="12" t="s">
        <v>17</v>
      </c>
    </row>
    <row r="307" spans="1:12" x14ac:dyDescent="0.3">
      <c r="A307" s="6">
        <v>42134.593645833331</v>
      </c>
      <c r="B307" s="7">
        <v>16</v>
      </c>
      <c r="C307" s="8" t="s">
        <v>12</v>
      </c>
      <c r="D307" s="8">
        <v>980</v>
      </c>
      <c r="E307" s="9">
        <v>16</v>
      </c>
      <c r="F307" s="10">
        <f t="shared" si="24"/>
        <v>15680</v>
      </c>
      <c r="G307" s="11">
        <v>14</v>
      </c>
      <c r="H307" s="10">
        <f t="shared" si="21"/>
        <v>13720</v>
      </c>
      <c r="I307" s="9">
        <f t="shared" si="25"/>
        <v>2</v>
      </c>
      <c r="J307" s="7">
        <v>686</v>
      </c>
      <c r="K307" s="8" t="s">
        <v>31</v>
      </c>
      <c r="L307" s="12" t="s">
        <v>17</v>
      </c>
    </row>
    <row r="308" spans="1:12" x14ac:dyDescent="0.3">
      <c r="A308" s="6">
        <v>42132.865925925929</v>
      </c>
      <c r="B308" s="7">
        <v>16</v>
      </c>
      <c r="C308" s="8" t="s">
        <v>104</v>
      </c>
      <c r="D308" s="8">
        <v>20</v>
      </c>
      <c r="E308" s="9">
        <v>16</v>
      </c>
      <c r="F308" s="10">
        <f t="shared" si="24"/>
        <v>320</v>
      </c>
      <c r="G308" s="11">
        <v>14</v>
      </c>
      <c r="H308" s="10">
        <f t="shared" si="21"/>
        <v>280</v>
      </c>
      <c r="I308" s="9">
        <f t="shared" si="25"/>
        <v>2</v>
      </c>
      <c r="J308" s="7">
        <v>567</v>
      </c>
      <c r="K308" s="8" t="s">
        <v>16</v>
      </c>
      <c r="L308" s="12" t="s">
        <v>17</v>
      </c>
    </row>
    <row r="309" spans="1:12" x14ac:dyDescent="0.3">
      <c r="A309" s="6">
        <v>42130.255960648145</v>
      </c>
      <c r="B309" s="7">
        <v>16</v>
      </c>
      <c r="C309" s="8" t="s">
        <v>12</v>
      </c>
      <c r="D309" s="8">
        <v>180</v>
      </c>
      <c r="E309" s="9">
        <v>16</v>
      </c>
      <c r="F309" s="10">
        <f t="shared" si="24"/>
        <v>2880</v>
      </c>
      <c r="G309" s="11">
        <v>14</v>
      </c>
      <c r="H309" s="10">
        <f t="shared" si="21"/>
        <v>2520</v>
      </c>
      <c r="I309" s="9">
        <f t="shared" si="25"/>
        <v>2</v>
      </c>
      <c r="J309" s="7">
        <v>315</v>
      </c>
      <c r="K309" s="8" t="s">
        <v>40</v>
      </c>
      <c r="L309" s="12" t="s">
        <v>17</v>
      </c>
    </row>
    <row r="310" spans="1:12" x14ac:dyDescent="0.3">
      <c r="A310" s="6">
        <v>42129.714953703704</v>
      </c>
      <c r="B310" s="7">
        <v>16</v>
      </c>
      <c r="C310" s="8" t="s">
        <v>12</v>
      </c>
      <c r="D310" s="8">
        <v>840</v>
      </c>
      <c r="E310" s="9">
        <v>16</v>
      </c>
      <c r="F310" s="10">
        <f t="shared" si="24"/>
        <v>13440</v>
      </c>
      <c r="G310" s="11">
        <v>14</v>
      </c>
      <c r="H310" s="10">
        <f t="shared" si="21"/>
        <v>11760</v>
      </c>
      <c r="I310" s="9">
        <f t="shared" si="25"/>
        <v>2</v>
      </c>
      <c r="J310" s="7">
        <v>846</v>
      </c>
      <c r="K310" s="8" t="s">
        <v>30</v>
      </c>
      <c r="L310" s="12" t="s">
        <v>17</v>
      </c>
    </row>
    <row r="311" spans="1:12" x14ac:dyDescent="0.3">
      <c r="A311" s="6">
        <v>42118.934930555559</v>
      </c>
      <c r="B311" s="7">
        <v>16</v>
      </c>
      <c r="C311" s="8" t="s">
        <v>104</v>
      </c>
      <c r="D311" s="8">
        <v>240</v>
      </c>
      <c r="E311" s="9">
        <v>16</v>
      </c>
      <c r="F311" s="10">
        <f t="shared" si="24"/>
        <v>3840</v>
      </c>
      <c r="G311" s="11">
        <v>14</v>
      </c>
      <c r="H311" s="10">
        <f t="shared" si="21"/>
        <v>3360</v>
      </c>
      <c r="I311" s="9">
        <f t="shared" si="25"/>
        <v>2</v>
      </c>
      <c r="J311" s="7">
        <v>686</v>
      </c>
      <c r="K311" s="8" t="s">
        <v>31</v>
      </c>
      <c r="L311" s="12" t="s">
        <v>14</v>
      </c>
    </row>
    <row r="312" spans="1:12" x14ac:dyDescent="0.3">
      <c r="A312" s="6">
        <v>42118.242118055554</v>
      </c>
      <c r="B312" s="7">
        <v>16</v>
      </c>
      <c r="C312" s="8" t="s">
        <v>12</v>
      </c>
      <c r="D312" s="8">
        <v>850</v>
      </c>
      <c r="E312" s="9">
        <v>16</v>
      </c>
      <c r="F312" s="10">
        <f t="shared" si="24"/>
        <v>13600</v>
      </c>
      <c r="G312" s="11">
        <v>14</v>
      </c>
      <c r="H312" s="10">
        <f t="shared" si="21"/>
        <v>11900</v>
      </c>
      <c r="I312" s="9">
        <f t="shared" si="25"/>
        <v>2</v>
      </c>
      <c r="J312" s="7">
        <v>686</v>
      </c>
      <c r="K312" s="8" t="s">
        <v>31</v>
      </c>
      <c r="L312" s="12" t="s">
        <v>14</v>
      </c>
    </row>
    <row r="313" spans="1:12" x14ac:dyDescent="0.3">
      <c r="A313" s="6">
        <v>42118.044374999998</v>
      </c>
      <c r="B313" s="7">
        <v>16</v>
      </c>
      <c r="C313" s="8" t="s">
        <v>12</v>
      </c>
      <c r="D313" s="8">
        <v>540</v>
      </c>
      <c r="E313" s="9">
        <v>16</v>
      </c>
      <c r="F313" s="10">
        <f t="shared" si="24"/>
        <v>8640</v>
      </c>
      <c r="G313" s="11">
        <v>14</v>
      </c>
      <c r="H313" s="10">
        <f t="shared" si="21"/>
        <v>7560</v>
      </c>
      <c r="I313" s="9">
        <f t="shared" si="25"/>
        <v>2</v>
      </c>
      <c r="J313" s="7">
        <v>233</v>
      </c>
      <c r="K313" s="8" t="s">
        <v>13</v>
      </c>
      <c r="L313" s="12" t="s">
        <v>17</v>
      </c>
    </row>
    <row r="314" spans="1:12" x14ac:dyDescent="0.3">
      <c r="A314" s="6">
        <v>42117.149629629632</v>
      </c>
      <c r="B314" s="7">
        <v>16</v>
      </c>
      <c r="C314" s="8" t="s">
        <v>12</v>
      </c>
      <c r="D314" s="8">
        <v>20</v>
      </c>
      <c r="E314" s="9">
        <v>16</v>
      </c>
      <c r="F314" s="10">
        <f t="shared" si="24"/>
        <v>320</v>
      </c>
      <c r="G314" s="11">
        <v>14</v>
      </c>
      <c r="H314" s="10">
        <f t="shared" si="21"/>
        <v>280</v>
      </c>
      <c r="I314" s="9">
        <f t="shared" si="25"/>
        <v>2</v>
      </c>
      <c r="J314" s="7">
        <v>572</v>
      </c>
      <c r="K314" s="8" t="s">
        <v>16</v>
      </c>
      <c r="L314" s="12" t="s">
        <v>14</v>
      </c>
    </row>
    <row r="315" spans="1:12" x14ac:dyDescent="0.3">
      <c r="A315" s="6">
        <v>42117.027916666666</v>
      </c>
      <c r="B315" s="7">
        <v>16</v>
      </c>
      <c r="C315" s="8" t="s">
        <v>12</v>
      </c>
      <c r="D315" s="8">
        <v>340</v>
      </c>
      <c r="E315" s="9">
        <v>16</v>
      </c>
      <c r="F315" s="10">
        <f t="shared" si="24"/>
        <v>5440</v>
      </c>
      <c r="G315" s="11">
        <v>14</v>
      </c>
      <c r="H315" s="10">
        <f t="shared" ref="H315:H378" si="26">G315*D315</f>
        <v>4760</v>
      </c>
      <c r="I315" s="9">
        <f t="shared" si="25"/>
        <v>2</v>
      </c>
      <c r="J315" s="7">
        <v>7</v>
      </c>
      <c r="K315" s="8" t="s">
        <v>24</v>
      </c>
      <c r="L315" s="12" t="s">
        <v>14</v>
      </c>
    </row>
    <row r="316" spans="1:12" x14ac:dyDescent="0.3">
      <c r="A316" s="6">
        <v>42116.328657407408</v>
      </c>
      <c r="B316" s="7">
        <v>16</v>
      </c>
      <c r="C316" s="8" t="s">
        <v>12</v>
      </c>
      <c r="D316" s="8">
        <v>300</v>
      </c>
      <c r="E316" s="9">
        <v>16</v>
      </c>
      <c r="F316" s="10">
        <f t="shared" si="24"/>
        <v>4800</v>
      </c>
      <c r="G316" s="11">
        <v>14</v>
      </c>
      <c r="H316" s="10">
        <f t="shared" si="26"/>
        <v>4200</v>
      </c>
      <c r="I316" s="9">
        <f t="shared" si="25"/>
        <v>2</v>
      </c>
      <c r="J316" s="7">
        <v>846</v>
      </c>
      <c r="K316" s="8" t="s">
        <v>30</v>
      </c>
      <c r="L316" s="12" t="s">
        <v>14</v>
      </c>
    </row>
    <row r="317" spans="1:12" x14ac:dyDescent="0.3">
      <c r="A317" s="6">
        <v>42112.088726851849</v>
      </c>
      <c r="B317" s="7">
        <v>16</v>
      </c>
      <c r="C317" s="8" t="s">
        <v>12</v>
      </c>
      <c r="D317" s="8">
        <v>170</v>
      </c>
      <c r="E317" s="9">
        <v>16</v>
      </c>
      <c r="F317" s="10">
        <f t="shared" si="24"/>
        <v>2720</v>
      </c>
      <c r="G317" s="11">
        <v>14</v>
      </c>
      <c r="H317" s="10">
        <f t="shared" si="26"/>
        <v>2380</v>
      </c>
      <c r="I317" s="9">
        <f t="shared" si="25"/>
        <v>2</v>
      </c>
      <c r="J317" s="7">
        <v>14</v>
      </c>
      <c r="K317" s="8" t="s">
        <v>25</v>
      </c>
      <c r="L317" s="12" t="s">
        <v>14</v>
      </c>
    </row>
    <row r="318" spans="1:12" x14ac:dyDescent="0.3">
      <c r="A318" s="6">
        <v>42109.422939814816</v>
      </c>
      <c r="B318" s="7">
        <v>16</v>
      </c>
      <c r="C318" s="8" t="s">
        <v>12</v>
      </c>
      <c r="D318" s="8">
        <v>20</v>
      </c>
      <c r="E318" s="9">
        <v>16</v>
      </c>
      <c r="F318" s="10">
        <f t="shared" si="24"/>
        <v>320</v>
      </c>
      <c r="G318" s="11">
        <v>14</v>
      </c>
      <c r="H318" s="10">
        <f t="shared" si="26"/>
        <v>280</v>
      </c>
      <c r="I318" s="9">
        <f t="shared" si="25"/>
        <v>2</v>
      </c>
      <c r="J318" s="7">
        <v>572</v>
      </c>
      <c r="K318" s="8" t="s">
        <v>97</v>
      </c>
      <c r="L318" s="12" t="s">
        <v>17</v>
      </c>
    </row>
    <row r="319" spans="1:12" x14ac:dyDescent="0.3">
      <c r="A319" s="6">
        <v>42108.176840277774</v>
      </c>
      <c r="B319" s="7">
        <v>16</v>
      </c>
      <c r="C319" s="8" t="s">
        <v>12</v>
      </c>
      <c r="D319" s="8">
        <v>820</v>
      </c>
      <c r="E319" s="9">
        <v>16</v>
      </c>
      <c r="F319" s="10">
        <f t="shared" si="24"/>
        <v>13120</v>
      </c>
      <c r="G319" s="11">
        <v>14</v>
      </c>
      <c r="H319" s="10">
        <f t="shared" si="26"/>
        <v>11480</v>
      </c>
      <c r="I319" s="9">
        <f t="shared" si="25"/>
        <v>2</v>
      </c>
      <c r="J319" s="7">
        <v>7</v>
      </c>
      <c r="K319" s="8" t="s">
        <v>24</v>
      </c>
      <c r="L319" s="12" t="s">
        <v>17</v>
      </c>
    </row>
    <row r="320" spans="1:12" x14ac:dyDescent="0.3">
      <c r="A320" s="6">
        <v>42101.048437500001</v>
      </c>
      <c r="B320" s="7">
        <v>16</v>
      </c>
      <c r="C320" s="8" t="s">
        <v>12</v>
      </c>
      <c r="D320" s="8">
        <v>630</v>
      </c>
      <c r="E320" s="9">
        <v>16</v>
      </c>
      <c r="F320" s="10">
        <f t="shared" si="24"/>
        <v>10080</v>
      </c>
      <c r="G320" s="11">
        <v>14</v>
      </c>
      <c r="H320" s="10">
        <f t="shared" si="26"/>
        <v>8820</v>
      </c>
      <c r="I320" s="9">
        <f t="shared" si="25"/>
        <v>2</v>
      </c>
      <c r="J320" s="7">
        <v>557</v>
      </c>
      <c r="K320" s="8" t="s">
        <v>27</v>
      </c>
      <c r="L320" s="12" t="s">
        <v>38</v>
      </c>
    </row>
    <row r="321" spans="1:12" x14ac:dyDescent="0.3">
      <c r="A321" s="6">
        <v>42096.902002314811</v>
      </c>
      <c r="B321" s="7">
        <v>16</v>
      </c>
      <c r="C321" s="8" t="s">
        <v>12</v>
      </c>
      <c r="D321" s="8">
        <v>960</v>
      </c>
      <c r="E321" s="9">
        <v>16</v>
      </c>
      <c r="F321" s="10">
        <f t="shared" si="24"/>
        <v>15360</v>
      </c>
      <c r="G321" s="11">
        <v>14</v>
      </c>
      <c r="H321" s="10">
        <f t="shared" si="26"/>
        <v>13440</v>
      </c>
      <c r="I321" s="9">
        <f t="shared" si="25"/>
        <v>2</v>
      </c>
      <c r="J321" s="7">
        <v>14</v>
      </c>
      <c r="K321" s="8" t="s">
        <v>25</v>
      </c>
      <c r="L321" s="12" t="s">
        <v>14</v>
      </c>
    </row>
    <row r="322" spans="1:12" x14ac:dyDescent="0.3">
      <c r="A322" s="6">
        <v>42079.887129629627</v>
      </c>
      <c r="B322" s="7">
        <v>16</v>
      </c>
      <c r="C322" s="8" t="s">
        <v>12</v>
      </c>
      <c r="D322" s="8">
        <v>380</v>
      </c>
      <c r="E322" s="9">
        <v>16</v>
      </c>
      <c r="F322" s="10">
        <f t="shared" si="24"/>
        <v>6080</v>
      </c>
      <c r="G322" s="11">
        <v>14</v>
      </c>
      <c r="H322" s="10">
        <f t="shared" si="26"/>
        <v>5320</v>
      </c>
      <c r="I322" s="9">
        <f t="shared" si="25"/>
        <v>2</v>
      </c>
      <c r="J322" s="7">
        <v>7</v>
      </c>
      <c r="K322" s="8" t="s">
        <v>24</v>
      </c>
      <c r="L322" s="12" t="s">
        <v>17</v>
      </c>
    </row>
    <row r="323" spans="1:12" x14ac:dyDescent="0.3">
      <c r="A323" s="6">
        <v>42078.35738425926</v>
      </c>
      <c r="B323" s="7">
        <v>16</v>
      </c>
      <c r="C323" s="8" t="s">
        <v>12</v>
      </c>
      <c r="D323" s="8">
        <v>680</v>
      </c>
      <c r="E323" s="9">
        <v>16</v>
      </c>
      <c r="F323" s="10">
        <f t="shared" si="24"/>
        <v>10880</v>
      </c>
      <c r="G323" s="11">
        <v>14</v>
      </c>
      <c r="H323" s="10">
        <f t="shared" si="26"/>
        <v>9520</v>
      </c>
      <c r="I323" s="9">
        <f t="shared" si="25"/>
        <v>2</v>
      </c>
      <c r="J323" s="7">
        <v>7</v>
      </c>
      <c r="K323" s="8" t="s">
        <v>24</v>
      </c>
      <c r="L323" s="12" t="s">
        <v>14</v>
      </c>
    </row>
    <row r="324" spans="1:12" x14ac:dyDescent="0.3">
      <c r="A324" s="6">
        <v>42078.35738425926</v>
      </c>
      <c r="B324" s="7">
        <v>16</v>
      </c>
      <c r="C324" s="8" t="s">
        <v>12</v>
      </c>
      <c r="D324" s="8">
        <v>600</v>
      </c>
      <c r="E324" s="9">
        <v>16</v>
      </c>
      <c r="F324" s="10">
        <f t="shared" si="24"/>
        <v>9600</v>
      </c>
      <c r="G324" s="11">
        <v>14</v>
      </c>
      <c r="H324" s="10">
        <f t="shared" si="26"/>
        <v>8400</v>
      </c>
      <c r="I324" s="9">
        <f t="shared" si="25"/>
        <v>2</v>
      </c>
      <c r="J324" s="7">
        <v>7</v>
      </c>
      <c r="K324" s="8" t="s">
        <v>24</v>
      </c>
      <c r="L324" s="12" t="s">
        <v>14</v>
      </c>
    </row>
    <row r="325" spans="1:12" x14ac:dyDescent="0.3">
      <c r="A325" s="6">
        <v>42078.256319444445</v>
      </c>
      <c r="B325" s="7">
        <v>16</v>
      </c>
      <c r="C325" s="8" t="s">
        <v>12</v>
      </c>
      <c r="D325" s="8">
        <v>720</v>
      </c>
      <c r="E325" s="9">
        <v>16</v>
      </c>
      <c r="F325" s="10">
        <f t="shared" si="24"/>
        <v>11520</v>
      </c>
      <c r="G325" s="11">
        <v>14</v>
      </c>
      <c r="H325" s="10">
        <f t="shared" si="26"/>
        <v>10080</v>
      </c>
      <c r="I325" s="9">
        <f>E325+G325</f>
        <v>30</v>
      </c>
      <c r="J325" s="7">
        <v>23</v>
      </c>
      <c r="K325" s="8" t="s">
        <v>21</v>
      </c>
      <c r="L325" s="12" t="s">
        <v>14</v>
      </c>
    </row>
    <row r="326" spans="1:12" x14ac:dyDescent="0.3">
      <c r="A326" s="6">
        <v>42078.256319444445</v>
      </c>
      <c r="B326" s="7">
        <v>16</v>
      </c>
      <c r="C326" s="8" t="s">
        <v>12</v>
      </c>
      <c r="D326" s="8">
        <v>654</v>
      </c>
      <c r="E326" s="9">
        <v>16</v>
      </c>
      <c r="F326" s="10">
        <f t="shared" si="24"/>
        <v>10464</v>
      </c>
      <c r="G326" s="11">
        <v>14</v>
      </c>
      <c r="H326" s="10">
        <f t="shared" si="26"/>
        <v>9156</v>
      </c>
      <c r="I326" s="9">
        <f>E326+G326</f>
        <v>30</v>
      </c>
      <c r="J326" s="7">
        <v>23</v>
      </c>
      <c r="K326" s="8" t="s">
        <v>21</v>
      </c>
      <c r="L326" s="12" t="s">
        <v>14</v>
      </c>
    </row>
    <row r="327" spans="1:12" x14ac:dyDescent="0.3">
      <c r="A327" s="6">
        <v>42078.161215277774</v>
      </c>
      <c r="B327" s="7">
        <v>16</v>
      </c>
      <c r="C327" s="8" t="s">
        <v>12</v>
      </c>
      <c r="D327" s="8">
        <v>720</v>
      </c>
      <c r="E327" s="9">
        <v>16</v>
      </c>
      <c r="F327" s="10">
        <f t="shared" si="24"/>
        <v>11520</v>
      </c>
      <c r="G327" s="11">
        <v>14</v>
      </c>
      <c r="H327" s="10">
        <f t="shared" si="26"/>
        <v>10080</v>
      </c>
      <c r="I327" s="9">
        <f>E327-G327</f>
        <v>2</v>
      </c>
      <c r="J327" s="7">
        <v>557</v>
      </c>
      <c r="K327" s="8" t="s">
        <v>27</v>
      </c>
      <c r="L327" s="12" t="s">
        <v>14</v>
      </c>
    </row>
    <row r="328" spans="1:12" x14ac:dyDescent="0.3">
      <c r="A328" s="6">
        <v>42076.735925925925</v>
      </c>
      <c r="B328" s="7">
        <v>16</v>
      </c>
      <c r="C328" s="8" t="s">
        <v>12</v>
      </c>
      <c r="D328" s="8">
        <v>90</v>
      </c>
      <c r="E328" s="9">
        <v>16</v>
      </c>
      <c r="F328" s="10">
        <f t="shared" si="24"/>
        <v>1440</v>
      </c>
      <c r="G328" s="11">
        <v>14</v>
      </c>
      <c r="H328" s="10">
        <f t="shared" si="26"/>
        <v>1260</v>
      </c>
      <c r="I328" s="9">
        <f>E328-G328</f>
        <v>2</v>
      </c>
      <c r="J328" s="7">
        <v>572</v>
      </c>
      <c r="K328" s="8" t="s">
        <v>16</v>
      </c>
      <c r="L328" s="12" t="s">
        <v>17</v>
      </c>
    </row>
    <row r="329" spans="1:12" x14ac:dyDescent="0.3">
      <c r="A329" s="6">
        <v>42076.735925925925</v>
      </c>
      <c r="B329" s="7">
        <v>16</v>
      </c>
      <c r="C329" s="8" t="s">
        <v>12</v>
      </c>
      <c r="D329" s="8">
        <v>20</v>
      </c>
      <c r="E329" s="9">
        <v>16</v>
      </c>
      <c r="F329" s="10">
        <f t="shared" si="24"/>
        <v>320</v>
      </c>
      <c r="G329" s="11">
        <v>14</v>
      </c>
      <c r="H329" s="10">
        <f t="shared" si="26"/>
        <v>280</v>
      </c>
      <c r="I329" s="9">
        <f>E329-G329</f>
        <v>2</v>
      </c>
      <c r="J329" s="7">
        <v>572</v>
      </c>
      <c r="K329" s="8" t="s">
        <v>16</v>
      </c>
      <c r="L329" s="12" t="s">
        <v>17</v>
      </c>
    </row>
    <row r="330" spans="1:12" x14ac:dyDescent="0.3">
      <c r="A330" s="6">
        <v>42073.886967592596</v>
      </c>
      <c r="B330" s="7">
        <v>16</v>
      </c>
      <c r="C330" s="8" t="s">
        <v>12</v>
      </c>
      <c r="D330" s="8">
        <v>740</v>
      </c>
      <c r="E330" s="9">
        <v>16</v>
      </c>
      <c r="F330" s="10">
        <f t="shared" si="24"/>
        <v>11840</v>
      </c>
      <c r="G330" s="11">
        <v>14</v>
      </c>
      <c r="H330" s="10">
        <f t="shared" si="26"/>
        <v>10360</v>
      </c>
      <c r="I330" s="9">
        <f>E330+G330</f>
        <v>30</v>
      </c>
      <c r="J330" s="7">
        <v>95</v>
      </c>
      <c r="K330" s="8" t="s">
        <v>23</v>
      </c>
      <c r="L330" s="12" t="s">
        <v>14</v>
      </c>
    </row>
    <row r="331" spans="1:12" x14ac:dyDescent="0.3">
      <c r="A331" s="6">
        <v>42073.886967592596</v>
      </c>
      <c r="B331" s="7">
        <v>16</v>
      </c>
      <c r="C331" s="8" t="s">
        <v>12</v>
      </c>
      <c r="D331" s="8">
        <v>40</v>
      </c>
      <c r="E331" s="9">
        <v>16</v>
      </c>
      <c r="F331" s="10">
        <f t="shared" si="24"/>
        <v>640</v>
      </c>
      <c r="G331" s="11">
        <v>14</v>
      </c>
      <c r="H331" s="10">
        <f t="shared" si="26"/>
        <v>560</v>
      </c>
      <c r="I331" s="9">
        <f>E331+G331</f>
        <v>30</v>
      </c>
      <c r="J331" s="7">
        <v>95</v>
      </c>
      <c r="K331" s="8" t="s">
        <v>23</v>
      </c>
      <c r="L331" s="12" t="s">
        <v>14</v>
      </c>
    </row>
    <row r="332" spans="1:12" x14ac:dyDescent="0.3">
      <c r="A332" s="6">
        <v>42071.269421296296</v>
      </c>
      <c r="B332" s="7">
        <v>16</v>
      </c>
      <c r="C332" s="8" t="s">
        <v>12</v>
      </c>
      <c r="D332" s="8">
        <v>456</v>
      </c>
      <c r="E332" s="9">
        <v>16</v>
      </c>
      <c r="F332" s="10">
        <f t="shared" si="24"/>
        <v>7296</v>
      </c>
      <c r="G332" s="11">
        <v>14</v>
      </c>
      <c r="H332" s="10">
        <f t="shared" si="26"/>
        <v>6384</v>
      </c>
      <c r="I332" s="9">
        <f t="shared" ref="I332:I342" si="27">E332-G332</f>
        <v>2</v>
      </c>
      <c r="J332" s="7">
        <v>557</v>
      </c>
      <c r="K332" s="8" t="s">
        <v>27</v>
      </c>
      <c r="L332" s="12" t="s">
        <v>38</v>
      </c>
    </row>
    <row r="333" spans="1:12" x14ac:dyDescent="0.3">
      <c r="A333" s="6">
        <v>42071.269421296296</v>
      </c>
      <c r="B333" s="7">
        <v>16</v>
      </c>
      <c r="C333" s="8" t="s">
        <v>12</v>
      </c>
      <c r="D333" s="8">
        <v>360</v>
      </c>
      <c r="E333" s="9">
        <v>16</v>
      </c>
      <c r="F333" s="10">
        <f t="shared" si="24"/>
        <v>5760</v>
      </c>
      <c r="G333" s="11">
        <v>14</v>
      </c>
      <c r="H333" s="10">
        <f t="shared" si="26"/>
        <v>5040</v>
      </c>
      <c r="I333" s="9">
        <f t="shared" si="27"/>
        <v>2</v>
      </c>
      <c r="J333" s="7">
        <v>557</v>
      </c>
      <c r="K333" s="8" t="s">
        <v>27</v>
      </c>
      <c r="L333" s="12" t="s">
        <v>38</v>
      </c>
    </row>
    <row r="334" spans="1:12" x14ac:dyDescent="0.3">
      <c r="A334" s="6">
        <v>42070.245937500003</v>
      </c>
      <c r="B334" s="7">
        <v>16</v>
      </c>
      <c r="C334" s="8" t="s">
        <v>12</v>
      </c>
      <c r="D334" s="8">
        <v>154</v>
      </c>
      <c r="E334" s="9">
        <v>16</v>
      </c>
      <c r="F334" s="10">
        <f t="shared" si="24"/>
        <v>2464</v>
      </c>
      <c r="G334" s="11">
        <v>14</v>
      </c>
      <c r="H334" s="10">
        <f t="shared" si="26"/>
        <v>2156</v>
      </c>
      <c r="I334" s="9">
        <f t="shared" si="27"/>
        <v>2</v>
      </c>
      <c r="J334" s="7">
        <v>557</v>
      </c>
      <c r="K334" s="8" t="s">
        <v>27</v>
      </c>
      <c r="L334" s="12" t="s">
        <v>17</v>
      </c>
    </row>
    <row r="335" spans="1:12" x14ac:dyDescent="0.3">
      <c r="A335" s="6">
        <v>42070.245937500003</v>
      </c>
      <c r="B335" s="7">
        <v>16</v>
      </c>
      <c r="C335" s="8" t="s">
        <v>12</v>
      </c>
      <c r="D335" s="8">
        <v>50</v>
      </c>
      <c r="E335" s="9">
        <v>16</v>
      </c>
      <c r="F335" s="10">
        <f t="shared" si="24"/>
        <v>800</v>
      </c>
      <c r="G335" s="11">
        <v>14</v>
      </c>
      <c r="H335" s="10">
        <f t="shared" si="26"/>
        <v>700</v>
      </c>
      <c r="I335" s="9">
        <f t="shared" si="27"/>
        <v>2</v>
      </c>
      <c r="J335" s="7">
        <v>557</v>
      </c>
      <c r="K335" s="8" t="s">
        <v>27</v>
      </c>
      <c r="L335" s="12" t="s">
        <v>17</v>
      </c>
    </row>
    <row r="336" spans="1:12" x14ac:dyDescent="0.3">
      <c r="A336" s="6">
        <v>42069.518379629626</v>
      </c>
      <c r="B336" s="7">
        <v>16</v>
      </c>
      <c r="C336" s="8" t="s">
        <v>12</v>
      </c>
      <c r="D336" s="8">
        <v>855</v>
      </c>
      <c r="E336" s="9">
        <v>16</v>
      </c>
      <c r="F336" s="10">
        <f t="shared" si="24"/>
        <v>13680</v>
      </c>
      <c r="G336" s="11">
        <v>14</v>
      </c>
      <c r="H336" s="10">
        <f t="shared" si="26"/>
        <v>11970</v>
      </c>
      <c r="I336" s="9">
        <f t="shared" si="27"/>
        <v>2</v>
      </c>
      <c r="J336" s="7">
        <v>7</v>
      </c>
      <c r="K336" s="8" t="s">
        <v>24</v>
      </c>
      <c r="L336" s="12" t="s">
        <v>14</v>
      </c>
    </row>
    <row r="337" spans="1:12" x14ac:dyDescent="0.3">
      <c r="A337" s="6">
        <v>42069.518379629626</v>
      </c>
      <c r="B337" s="7">
        <v>16</v>
      </c>
      <c r="C337" s="8" t="s">
        <v>12</v>
      </c>
      <c r="D337" s="8">
        <v>80</v>
      </c>
      <c r="E337" s="9">
        <v>16</v>
      </c>
      <c r="F337" s="10">
        <f t="shared" si="24"/>
        <v>1280</v>
      </c>
      <c r="G337" s="11">
        <v>14</v>
      </c>
      <c r="H337" s="10">
        <f t="shared" si="26"/>
        <v>1120</v>
      </c>
      <c r="I337" s="9">
        <f t="shared" si="27"/>
        <v>2</v>
      </c>
      <c r="J337" s="7">
        <v>7</v>
      </c>
      <c r="K337" s="8" t="s">
        <v>24</v>
      </c>
      <c r="L337" s="12" t="s">
        <v>14</v>
      </c>
    </row>
    <row r="338" spans="1:12" x14ac:dyDescent="0.3">
      <c r="A338" s="6">
        <v>42067.005798611113</v>
      </c>
      <c r="B338" s="7">
        <v>16</v>
      </c>
      <c r="C338" s="8" t="s">
        <v>12</v>
      </c>
      <c r="D338" s="8">
        <v>522</v>
      </c>
      <c r="E338" s="9">
        <v>16</v>
      </c>
      <c r="F338" s="10">
        <f t="shared" si="24"/>
        <v>8352</v>
      </c>
      <c r="G338" s="11">
        <v>14</v>
      </c>
      <c r="H338" s="10">
        <f t="shared" si="26"/>
        <v>7308</v>
      </c>
      <c r="I338" s="9">
        <f t="shared" si="27"/>
        <v>2</v>
      </c>
      <c r="J338" s="7">
        <v>557</v>
      </c>
      <c r="K338" s="8" t="s">
        <v>27</v>
      </c>
      <c r="L338" s="12" t="s">
        <v>17</v>
      </c>
    </row>
    <row r="339" spans="1:12" x14ac:dyDescent="0.3">
      <c r="A339" s="6">
        <v>42054.536412037036</v>
      </c>
      <c r="B339" s="7">
        <v>16</v>
      </c>
      <c r="C339" s="8" t="s">
        <v>12</v>
      </c>
      <c r="D339" s="8">
        <v>680</v>
      </c>
      <c r="E339" s="9">
        <v>16</v>
      </c>
      <c r="F339" s="10">
        <f t="shared" si="24"/>
        <v>10880</v>
      </c>
      <c r="G339" s="11">
        <v>14</v>
      </c>
      <c r="H339" s="10">
        <f t="shared" si="26"/>
        <v>9520</v>
      </c>
      <c r="I339" s="9">
        <f t="shared" si="27"/>
        <v>2</v>
      </c>
      <c r="J339" s="7">
        <v>14</v>
      </c>
      <c r="K339" s="8" t="s">
        <v>25</v>
      </c>
      <c r="L339" s="12" t="s">
        <v>17</v>
      </c>
    </row>
    <row r="340" spans="1:12" x14ac:dyDescent="0.3">
      <c r="A340" s="6">
        <v>42054.536412037036</v>
      </c>
      <c r="B340" s="7">
        <v>16</v>
      </c>
      <c r="C340" s="8" t="s">
        <v>12</v>
      </c>
      <c r="D340" s="8">
        <v>500</v>
      </c>
      <c r="E340" s="9">
        <v>16</v>
      </c>
      <c r="F340" s="10">
        <f t="shared" si="24"/>
        <v>8000</v>
      </c>
      <c r="G340" s="11">
        <v>14</v>
      </c>
      <c r="H340" s="10">
        <f t="shared" si="26"/>
        <v>7000</v>
      </c>
      <c r="I340" s="9">
        <f t="shared" si="27"/>
        <v>2</v>
      </c>
      <c r="J340" s="7">
        <v>14</v>
      </c>
      <c r="K340" s="8" t="s">
        <v>25</v>
      </c>
      <c r="L340" s="12" t="s">
        <v>17</v>
      </c>
    </row>
    <row r="341" spans="1:12" x14ac:dyDescent="0.3">
      <c r="A341" s="6">
        <v>42051.302164351851</v>
      </c>
      <c r="B341" s="7">
        <v>16</v>
      </c>
      <c r="C341" s="8" t="s">
        <v>104</v>
      </c>
      <c r="D341" s="8">
        <v>789</v>
      </c>
      <c r="E341" s="9">
        <v>16</v>
      </c>
      <c r="F341" s="10">
        <f t="shared" si="24"/>
        <v>12624</v>
      </c>
      <c r="G341" s="11">
        <v>14</v>
      </c>
      <c r="H341" s="10">
        <f t="shared" si="26"/>
        <v>11046</v>
      </c>
      <c r="I341" s="9">
        <f t="shared" si="27"/>
        <v>2</v>
      </c>
      <c r="J341" s="7">
        <v>686</v>
      </c>
      <c r="K341" s="8" t="s">
        <v>31</v>
      </c>
      <c r="L341" s="12" t="s">
        <v>17</v>
      </c>
    </row>
    <row r="342" spans="1:12" x14ac:dyDescent="0.3">
      <c r="A342" s="6">
        <v>42051.302164351851</v>
      </c>
      <c r="B342" s="7">
        <v>16</v>
      </c>
      <c r="C342" s="8" t="s">
        <v>104</v>
      </c>
      <c r="D342" s="8">
        <v>150</v>
      </c>
      <c r="E342" s="9">
        <v>16</v>
      </c>
      <c r="F342" s="10">
        <f t="shared" si="24"/>
        <v>2400</v>
      </c>
      <c r="G342" s="11">
        <v>14</v>
      </c>
      <c r="H342" s="10">
        <f t="shared" si="26"/>
        <v>2100</v>
      </c>
      <c r="I342" s="9">
        <f t="shared" si="27"/>
        <v>2</v>
      </c>
      <c r="J342" s="7">
        <v>686</v>
      </c>
      <c r="K342" s="8" t="s">
        <v>31</v>
      </c>
      <c r="L342" s="12" t="s">
        <v>17</v>
      </c>
    </row>
    <row r="343" spans="1:12" x14ac:dyDescent="0.3">
      <c r="A343" s="6">
        <v>42045.885277777779</v>
      </c>
      <c r="B343" s="7">
        <v>16</v>
      </c>
      <c r="C343" s="8" t="s">
        <v>12</v>
      </c>
      <c r="D343" s="8">
        <v>870</v>
      </c>
      <c r="E343" s="9">
        <v>16</v>
      </c>
      <c r="F343" s="10">
        <f t="shared" si="24"/>
        <v>13920</v>
      </c>
      <c r="G343" s="11">
        <v>14</v>
      </c>
      <c r="H343" s="10">
        <f t="shared" si="26"/>
        <v>12180</v>
      </c>
      <c r="I343" s="9">
        <f>E343+G343</f>
        <v>30</v>
      </c>
      <c r="J343" s="7">
        <v>23</v>
      </c>
      <c r="K343" s="8" t="s">
        <v>21</v>
      </c>
      <c r="L343" s="12" t="s">
        <v>14</v>
      </c>
    </row>
    <row r="344" spans="1:12" x14ac:dyDescent="0.3">
      <c r="A344" s="6">
        <v>42045.885277777779</v>
      </c>
      <c r="B344" s="7">
        <v>16</v>
      </c>
      <c r="C344" s="8" t="s">
        <v>12</v>
      </c>
      <c r="D344" s="8">
        <v>454</v>
      </c>
      <c r="E344" s="9">
        <v>16</v>
      </c>
      <c r="F344" s="10">
        <f t="shared" si="24"/>
        <v>7264</v>
      </c>
      <c r="G344" s="11">
        <v>14</v>
      </c>
      <c r="H344" s="10">
        <f t="shared" si="26"/>
        <v>6356</v>
      </c>
      <c r="I344" s="9">
        <f>E344+G344</f>
        <v>30</v>
      </c>
      <c r="J344" s="7">
        <v>23</v>
      </c>
      <c r="K344" s="8" t="s">
        <v>21</v>
      </c>
      <c r="L344" s="12" t="s">
        <v>14</v>
      </c>
    </row>
    <row r="345" spans="1:12" x14ac:dyDescent="0.3">
      <c r="A345" s="6">
        <v>42044.014432870368</v>
      </c>
      <c r="B345" s="7">
        <v>16</v>
      </c>
      <c r="C345" s="8" t="s">
        <v>12</v>
      </c>
      <c r="D345" s="8">
        <v>456</v>
      </c>
      <c r="E345" s="9">
        <v>16</v>
      </c>
      <c r="F345" s="10">
        <f t="shared" si="24"/>
        <v>7296</v>
      </c>
      <c r="G345" s="11">
        <v>14</v>
      </c>
      <c r="H345" s="10">
        <f t="shared" si="26"/>
        <v>6384</v>
      </c>
      <c r="I345" s="9">
        <f t="shared" ref="I345:I373" si="28">E345-G345</f>
        <v>2</v>
      </c>
      <c r="J345" s="7">
        <v>95</v>
      </c>
      <c r="K345" s="8" t="s">
        <v>23</v>
      </c>
      <c r="L345" s="12" t="s">
        <v>38</v>
      </c>
    </row>
    <row r="346" spans="1:12" x14ac:dyDescent="0.3">
      <c r="A346" s="6">
        <v>42044.014432870368</v>
      </c>
      <c r="B346" s="7">
        <v>16</v>
      </c>
      <c r="C346" s="8" t="s">
        <v>12</v>
      </c>
      <c r="D346" s="8">
        <v>70</v>
      </c>
      <c r="E346" s="9">
        <v>16</v>
      </c>
      <c r="F346" s="10">
        <f t="shared" si="24"/>
        <v>1120</v>
      </c>
      <c r="G346" s="11">
        <v>14</v>
      </c>
      <c r="H346" s="10">
        <f t="shared" si="26"/>
        <v>980</v>
      </c>
      <c r="I346" s="9">
        <f t="shared" si="28"/>
        <v>2</v>
      </c>
      <c r="J346" s="7">
        <v>95</v>
      </c>
      <c r="K346" s="8" t="s">
        <v>23</v>
      </c>
      <c r="L346" s="12" t="s">
        <v>38</v>
      </c>
    </row>
    <row r="347" spans="1:12" x14ac:dyDescent="0.3">
      <c r="A347" s="6">
        <v>42040.828715277778</v>
      </c>
      <c r="B347" s="7">
        <v>16</v>
      </c>
      <c r="C347" s="8" t="s">
        <v>12</v>
      </c>
      <c r="D347" s="8">
        <v>740</v>
      </c>
      <c r="E347" s="9">
        <v>16</v>
      </c>
      <c r="F347" s="10">
        <f t="shared" si="24"/>
        <v>11840</v>
      </c>
      <c r="G347" s="11">
        <v>14</v>
      </c>
      <c r="H347" s="10">
        <f t="shared" si="26"/>
        <v>10360</v>
      </c>
      <c r="I347" s="9">
        <f t="shared" si="28"/>
        <v>2</v>
      </c>
      <c r="J347" s="7">
        <v>7</v>
      </c>
      <c r="K347" s="8" t="s">
        <v>24</v>
      </c>
      <c r="L347" s="12" t="s">
        <v>17</v>
      </c>
    </row>
    <row r="348" spans="1:12" x14ac:dyDescent="0.3">
      <c r="A348" s="6">
        <v>42040.828715277778</v>
      </c>
      <c r="B348" s="7">
        <v>16</v>
      </c>
      <c r="C348" s="8" t="s">
        <v>12</v>
      </c>
      <c r="D348" s="8">
        <v>321</v>
      </c>
      <c r="E348" s="9">
        <v>16</v>
      </c>
      <c r="F348" s="10">
        <f t="shared" si="24"/>
        <v>5136</v>
      </c>
      <c r="G348" s="11">
        <v>14</v>
      </c>
      <c r="H348" s="10">
        <f t="shared" si="26"/>
        <v>4494</v>
      </c>
      <c r="I348" s="9">
        <f t="shared" si="28"/>
        <v>2</v>
      </c>
      <c r="J348" s="7">
        <v>7</v>
      </c>
      <c r="K348" s="8" t="s">
        <v>24</v>
      </c>
      <c r="L348" s="12" t="s">
        <v>17</v>
      </c>
    </row>
    <row r="349" spans="1:12" x14ac:dyDescent="0.3">
      <c r="A349" s="6">
        <v>42037.947094907409</v>
      </c>
      <c r="B349" s="7">
        <v>16</v>
      </c>
      <c r="C349" s="8" t="s">
        <v>12</v>
      </c>
      <c r="D349" s="8">
        <v>820</v>
      </c>
      <c r="E349" s="9">
        <v>16</v>
      </c>
      <c r="F349" s="10">
        <f t="shared" si="24"/>
        <v>13120</v>
      </c>
      <c r="G349" s="11">
        <v>14</v>
      </c>
      <c r="H349" s="10">
        <f t="shared" si="26"/>
        <v>11480</v>
      </c>
      <c r="I349" s="9">
        <f t="shared" si="28"/>
        <v>2</v>
      </c>
      <c r="J349" s="7">
        <v>14</v>
      </c>
      <c r="K349" s="8" t="s">
        <v>25</v>
      </c>
      <c r="L349" s="12" t="s">
        <v>17</v>
      </c>
    </row>
    <row r="350" spans="1:12" x14ac:dyDescent="0.3">
      <c r="A350" s="6">
        <v>42037.947094907409</v>
      </c>
      <c r="B350" s="7">
        <v>16</v>
      </c>
      <c r="C350" s="8" t="s">
        <v>12</v>
      </c>
      <c r="D350" s="8">
        <v>789</v>
      </c>
      <c r="E350" s="9">
        <v>16</v>
      </c>
      <c r="F350" s="10">
        <f t="shared" si="24"/>
        <v>12624</v>
      </c>
      <c r="G350" s="11">
        <v>14</v>
      </c>
      <c r="H350" s="10">
        <f t="shared" si="26"/>
        <v>11046</v>
      </c>
      <c r="I350" s="9">
        <f t="shared" si="28"/>
        <v>2</v>
      </c>
      <c r="J350" s="7">
        <v>14</v>
      </c>
      <c r="K350" s="8" t="s">
        <v>25</v>
      </c>
      <c r="L350" s="12" t="s">
        <v>17</v>
      </c>
    </row>
    <row r="351" spans="1:12" x14ac:dyDescent="0.3">
      <c r="A351" s="6">
        <v>42035.700949074075</v>
      </c>
      <c r="B351" s="7">
        <v>16</v>
      </c>
      <c r="C351" s="8" t="s">
        <v>12</v>
      </c>
      <c r="D351" s="8">
        <v>510</v>
      </c>
      <c r="E351" s="9">
        <v>16</v>
      </c>
      <c r="F351" s="10">
        <f t="shared" si="24"/>
        <v>8160</v>
      </c>
      <c r="G351" s="11">
        <v>14</v>
      </c>
      <c r="H351" s="10">
        <f t="shared" si="26"/>
        <v>7140</v>
      </c>
      <c r="I351" s="9">
        <f t="shared" si="28"/>
        <v>2</v>
      </c>
      <c r="J351" s="7">
        <v>23</v>
      </c>
      <c r="K351" s="8" t="s">
        <v>21</v>
      </c>
      <c r="L351" s="12" t="s">
        <v>17</v>
      </c>
    </row>
    <row r="352" spans="1:12" x14ac:dyDescent="0.3">
      <c r="A352" s="6">
        <v>42035.700949074075</v>
      </c>
      <c r="B352" s="7">
        <v>16</v>
      </c>
      <c r="C352" s="8" t="s">
        <v>12</v>
      </c>
      <c r="D352" s="8">
        <v>123</v>
      </c>
      <c r="E352" s="9">
        <v>16</v>
      </c>
      <c r="F352" s="10">
        <f t="shared" si="24"/>
        <v>1968</v>
      </c>
      <c r="G352" s="11">
        <v>14</v>
      </c>
      <c r="H352" s="10">
        <f t="shared" si="26"/>
        <v>1722</v>
      </c>
      <c r="I352" s="9">
        <f t="shared" si="28"/>
        <v>2</v>
      </c>
      <c r="J352" s="7">
        <v>23</v>
      </c>
      <c r="K352" s="8" t="s">
        <v>21</v>
      </c>
      <c r="L352" s="12" t="s">
        <v>17</v>
      </c>
    </row>
    <row r="353" spans="1:12" x14ac:dyDescent="0.3">
      <c r="A353" s="6">
        <v>42033.539594907408</v>
      </c>
      <c r="B353" s="7">
        <v>16</v>
      </c>
      <c r="C353" s="8" t="s">
        <v>12</v>
      </c>
      <c r="D353" s="8">
        <v>20</v>
      </c>
      <c r="E353" s="9">
        <v>16</v>
      </c>
      <c r="F353" s="10">
        <f t="shared" si="24"/>
        <v>320</v>
      </c>
      <c r="G353" s="11">
        <v>14</v>
      </c>
      <c r="H353" s="10">
        <f t="shared" si="26"/>
        <v>280</v>
      </c>
      <c r="I353" s="9">
        <f t="shared" si="28"/>
        <v>2</v>
      </c>
      <c r="J353" s="7">
        <v>572</v>
      </c>
      <c r="K353" s="8" t="s">
        <v>16</v>
      </c>
      <c r="L353" s="12" t="s">
        <v>17</v>
      </c>
    </row>
    <row r="354" spans="1:12" x14ac:dyDescent="0.3">
      <c r="A354" s="6">
        <v>42033.539594907408</v>
      </c>
      <c r="B354" s="7">
        <v>16</v>
      </c>
      <c r="C354" s="8" t="s">
        <v>12</v>
      </c>
      <c r="D354" s="8">
        <v>20</v>
      </c>
      <c r="E354" s="9">
        <v>16</v>
      </c>
      <c r="F354" s="10">
        <f t="shared" si="24"/>
        <v>320</v>
      </c>
      <c r="G354" s="11">
        <v>14</v>
      </c>
      <c r="H354" s="10">
        <f t="shared" si="26"/>
        <v>280</v>
      </c>
      <c r="I354" s="9">
        <f t="shared" si="28"/>
        <v>2</v>
      </c>
      <c r="J354" s="7">
        <v>572</v>
      </c>
      <c r="K354" s="8" t="s">
        <v>16</v>
      </c>
      <c r="L354" s="12" t="s">
        <v>17</v>
      </c>
    </row>
    <row r="355" spans="1:12" x14ac:dyDescent="0.3">
      <c r="A355" s="6">
        <v>42028.871388888889</v>
      </c>
      <c r="B355" s="7">
        <v>16</v>
      </c>
      <c r="C355" s="8" t="s">
        <v>12</v>
      </c>
      <c r="D355" s="8">
        <v>580</v>
      </c>
      <c r="E355" s="9">
        <v>16</v>
      </c>
      <c r="F355" s="10">
        <f t="shared" si="24"/>
        <v>9280</v>
      </c>
      <c r="G355" s="11">
        <v>14</v>
      </c>
      <c r="H355" s="10">
        <f t="shared" si="26"/>
        <v>8120</v>
      </c>
      <c r="I355" s="9">
        <f t="shared" si="28"/>
        <v>2</v>
      </c>
      <c r="J355" s="7">
        <v>23</v>
      </c>
      <c r="K355" s="8" t="s">
        <v>21</v>
      </c>
      <c r="L355" s="12" t="s">
        <v>17</v>
      </c>
    </row>
    <row r="356" spans="1:12" x14ac:dyDescent="0.3">
      <c r="A356" s="6">
        <v>42028.871388888889</v>
      </c>
      <c r="B356" s="7">
        <v>16</v>
      </c>
      <c r="C356" s="8" t="s">
        <v>12</v>
      </c>
      <c r="D356" s="8">
        <v>500</v>
      </c>
      <c r="E356" s="9">
        <v>16</v>
      </c>
      <c r="F356" s="10">
        <f t="shared" si="24"/>
        <v>8000</v>
      </c>
      <c r="G356" s="11">
        <v>14</v>
      </c>
      <c r="H356" s="10">
        <f t="shared" si="26"/>
        <v>7000</v>
      </c>
      <c r="I356" s="9">
        <f t="shared" si="28"/>
        <v>2</v>
      </c>
      <c r="J356" s="7">
        <v>23</v>
      </c>
      <c r="K356" s="8" t="s">
        <v>21</v>
      </c>
      <c r="L356" s="12" t="s">
        <v>17</v>
      </c>
    </row>
    <row r="357" spans="1:12" x14ac:dyDescent="0.3">
      <c r="A357" s="6">
        <v>42022.294907407406</v>
      </c>
      <c r="B357" s="7">
        <v>16</v>
      </c>
      <c r="C357" s="8" t="s">
        <v>12</v>
      </c>
      <c r="D357" s="8">
        <v>500</v>
      </c>
      <c r="E357" s="9">
        <v>16</v>
      </c>
      <c r="F357" s="10">
        <f t="shared" si="24"/>
        <v>8000</v>
      </c>
      <c r="G357" s="11">
        <v>14</v>
      </c>
      <c r="H357" s="10">
        <f t="shared" si="26"/>
        <v>7000</v>
      </c>
      <c r="I357" s="9">
        <f t="shared" si="28"/>
        <v>2</v>
      </c>
      <c r="J357" s="7">
        <v>14</v>
      </c>
      <c r="K357" s="8" t="s">
        <v>25</v>
      </c>
      <c r="L357" s="12" t="s">
        <v>14</v>
      </c>
    </row>
    <row r="358" spans="1:12" x14ac:dyDescent="0.3">
      <c r="A358" s="6">
        <v>42022.294907407406</v>
      </c>
      <c r="B358" s="7">
        <v>16</v>
      </c>
      <c r="C358" s="8" t="s">
        <v>12</v>
      </c>
      <c r="D358" s="8">
        <v>420</v>
      </c>
      <c r="E358" s="9">
        <v>16</v>
      </c>
      <c r="F358" s="10">
        <f t="shared" si="24"/>
        <v>6720</v>
      </c>
      <c r="G358" s="11">
        <v>14</v>
      </c>
      <c r="H358" s="10">
        <f t="shared" si="26"/>
        <v>5880</v>
      </c>
      <c r="I358" s="9">
        <f t="shared" si="28"/>
        <v>2</v>
      </c>
      <c r="J358" s="7">
        <v>14</v>
      </c>
      <c r="K358" s="8" t="s">
        <v>25</v>
      </c>
      <c r="L358" s="12" t="s">
        <v>14</v>
      </c>
    </row>
    <row r="359" spans="1:12" x14ac:dyDescent="0.3">
      <c r="A359" s="6">
        <v>42018.298125000001</v>
      </c>
      <c r="B359" s="7">
        <v>16</v>
      </c>
      <c r="C359" s="8" t="s">
        <v>12</v>
      </c>
      <c r="D359" s="8">
        <v>20</v>
      </c>
      <c r="E359" s="9">
        <v>16</v>
      </c>
      <c r="F359" s="10">
        <f t="shared" si="24"/>
        <v>320</v>
      </c>
      <c r="G359" s="11">
        <v>14</v>
      </c>
      <c r="H359" s="10">
        <f t="shared" si="26"/>
        <v>280</v>
      </c>
      <c r="I359" s="9">
        <f t="shared" si="28"/>
        <v>2</v>
      </c>
      <c r="J359" s="7">
        <v>572</v>
      </c>
      <c r="K359" s="8" t="s">
        <v>16</v>
      </c>
      <c r="L359" s="12" t="s">
        <v>38</v>
      </c>
    </row>
    <row r="360" spans="1:12" x14ac:dyDescent="0.3">
      <c r="A360" s="6">
        <v>42018.298125000001</v>
      </c>
      <c r="B360" s="7">
        <v>16</v>
      </c>
      <c r="C360" s="8" t="s">
        <v>12</v>
      </c>
      <c r="D360" s="8">
        <v>20</v>
      </c>
      <c r="E360" s="9">
        <v>16</v>
      </c>
      <c r="F360" s="10">
        <f t="shared" si="24"/>
        <v>320</v>
      </c>
      <c r="G360" s="11">
        <v>14</v>
      </c>
      <c r="H360" s="10">
        <f t="shared" si="26"/>
        <v>280</v>
      </c>
      <c r="I360" s="9">
        <f t="shared" si="28"/>
        <v>2</v>
      </c>
      <c r="J360" s="7">
        <v>572</v>
      </c>
      <c r="K360" s="8" t="s">
        <v>16</v>
      </c>
      <c r="L360" s="12" t="s">
        <v>38</v>
      </c>
    </row>
    <row r="361" spans="1:12" x14ac:dyDescent="0.3">
      <c r="A361" s="6">
        <v>42018.057430555556</v>
      </c>
      <c r="B361" s="7">
        <v>16</v>
      </c>
      <c r="C361" s="8" t="s">
        <v>12</v>
      </c>
      <c r="D361" s="8">
        <v>456</v>
      </c>
      <c r="E361" s="9">
        <v>16</v>
      </c>
      <c r="F361" s="10">
        <f t="shared" si="24"/>
        <v>7296</v>
      </c>
      <c r="G361" s="11">
        <v>14</v>
      </c>
      <c r="H361" s="10">
        <f t="shared" si="26"/>
        <v>6384</v>
      </c>
      <c r="I361" s="9">
        <f t="shared" si="28"/>
        <v>2</v>
      </c>
      <c r="J361" s="7">
        <v>557</v>
      </c>
      <c r="K361" s="8" t="s">
        <v>27</v>
      </c>
      <c r="L361" s="12" t="s">
        <v>17</v>
      </c>
    </row>
    <row r="362" spans="1:12" x14ac:dyDescent="0.3">
      <c r="A362" s="6">
        <v>42018.057430555556</v>
      </c>
      <c r="B362" s="7">
        <v>16</v>
      </c>
      <c r="C362" s="8" t="s">
        <v>12</v>
      </c>
      <c r="D362" s="8">
        <v>180</v>
      </c>
      <c r="E362" s="9">
        <v>16</v>
      </c>
      <c r="F362" s="10">
        <f t="shared" si="24"/>
        <v>2880</v>
      </c>
      <c r="G362" s="11">
        <v>14</v>
      </c>
      <c r="H362" s="10">
        <f t="shared" si="26"/>
        <v>2520</v>
      </c>
      <c r="I362" s="9">
        <f t="shared" si="28"/>
        <v>2</v>
      </c>
      <c r="J362" s="7">
        <v>557</v>
      </c>
      <c r="K362" s="8" t="s">
        <v>27</v>
      </c>
      <c r="L362" s="12" t="s">
        <v>17</v>
      </c>
    </row>
    <row r="363" spans="1:12" x14ac:dyDescent="0.3">
      <c r="A363" s="6">
        <v>42014.019085648149</v>
      </c>
      <c r="B363" s="7">
        <v>16</v>
      </c>
      <c r="C363" s="8" t="s">
        <v>12</v>
      </c>
      <c r="D363" s="8">
        <v>580</v>
      </c>
      <c r="E363" s="9">
        <v>16</v>
      </c>
      <c r="F363" s="10">
        <f t="shared" si="24"/>
        <v>9280</v>
      </c>
      <c r="G363" s="11">
        <v>14</v>
      </c>
      <c r="H363" s="10">
        <f t="shared" si="26"/>
        <v>8120</v>
      </c>
      <c r="I363" s="9">
        <f t="shared" si="28"/>
        <v>2</v>
      </c>
      <c r="J363" s="7">
        <v>557</v>
      </c>
      <c r="K363" s="8" t="s">
        <v>27</v>
      </c>
      <c r="L363" s="12" t="s">
        <v>17</v>
      </c>
    </row>
    <row r="364" spans="1:12" x14ac:dyDescent="0.3">
      <c r="A364" s="6">
        <v>42014.019085648149</v>
      </c>
      <c r="B364" s="7">
        <v>16</v>
      </c>
      <c r="C364" s="8" t="s">
        <v>12</v>
      </c>
      <c r="D364" s="8">
        <v>120</v>
      </c>
      <c r="E364" s="9">
        <v>16</v>
      </c>
      <c r="F364" s="10">
        <f t="shared" si="24"/>
        <v>1920</v>
      </c>
      <c r="G364" s="11">
        <v>14</v>
      </c>
      <c r="H364" s="10">
        <f t="shared" si="26"/>
        <v>1680</v>
      </c>
      <c r="I364" s="9">
        <f t="shared" si="28"/>
        <v>2</v>
      </c>
      <c r="J364" s="7">
        <v>557</v>
      </c>
      <c r="K364" s="8" t="s">
        <v>27</v>
      </c>
      <c r="L364" s="12" t="s">
        <v>17</v>
      </c>
    </row>
    <row r="365" spans="1:12" x14ac:dyDescent="0.3">
      <c r="A365" s="6">
        <v>42013.457418981481</v>
      </c>
      <c r="B365" s="7">
        <v>16</v>
      </c>
      <c r="C365" s="8" t="s">
        <v>12</v>
      </c>
      <c r="D365" s="8">
        <v>660</v>
      </c>
      <c r="E365" s="9">
        <v>16</v>
      </c>
      <c r="F365" s="10">
        <f t="shared" si="24"/>
        <v>10560</v>
      </c>
      <c r="G365" s="11">
        <v>14</v>
      </c>
      <c r="H365" s="10">
        <f t="shared" si="26"/>
        <v>9240</v>
      </c>
      <c r="I365" s="9">
        <f t="shared" si="28"/>
        <v>2</v>
      </c>
      <c r="J365" s="7">
        <v>846</v>
      </c>
      <c r="K365" s="8" t="s">
        <v>30</v>
      </c>
      <c r="L365" s="12" t="s">
        <v>17</v>
      </c>
    </row>
    <row r="366" spans="1:12" x14ac:dyDescent="0.3">
      <c r="A366" s="6">
        <v>42013.457418981481</v>
      </c>
      <c r="B366" s="7">
        <v>16</v>
      </c>
      <c r="C366" s="8" t="s">
        <v>12</v>
      </c>
      <c r="D366" s="8">
        <v>456</v>
      </c>
      <c r="E366" s="9">
        <v>16</v>
      </c>
      <c r="F366" s="10">
        <f t="shared" si="24"/>
        <v>7296</v>
      </c>
      <c r="G366" s="11">
        <v>14</v>
      </c>
      <c r="H366" s="10">
        <f t="shared" si="26"/>
        <v>6384</v>
      </c>
      <c r="I366" s="9">
        <f t="shared" si="28"/>
        <v>2</v>
      </c>
      <c r="J366" s="7">
        <v>846</v>
      </c>
      <c r="K366" s="8" t="s">
        <v>30</v>
      </c>
      <c r="L366" s="12" t="s">
        <v>17</v>
      </c>
    </row>
    <row r="367" spans="1:12" x14ac:dyDescent="0.3">
      <c r="A367" s="6">
        <v>42011.614479166667</v>
      </c>
      <c r="B367" s="7">
        <v>16</v>
      </c>
      <c r="C367" s="8" t="s">
        <v>12</v>
      </c>
      <c r="D367" s="8">
        <v>520</v>
      </c>
      <c r="E367" s="9">
        <v>16</v>
      </c>
      <c r="F367" s="10">
        <f t="shared" si="24"/>
        <v>8320</v>
      </c>
      <c r="G367" s="11">
        <v>14</v>
      </c>
      <c r="H367" s="10">
        <f t="shared" si="26"/>
        <v>7280</v>
      </c>
      <c r="I367" s="9">
        <f t="shared" si="28"/>
        <v>2</v>
      </c>
      <c r="J367" s="7">
        <v>7</v>
      </c>
      <c r="K367" s="8" t="s">
        <v>24</v>
      </c>
      <c r="L367" s="12" t="s">
        <v>14</v>
      </c>
    </row>
    <row r="368" spans="1:12" x14ac:dyDescent="0.3">
      <c r="A368" s="6">
        <v>42011.614479166667</v>
      </c>
      <c r="B368" s="7">
        <v>16</v>
      </c>
      <c r="C368" s="8" t="s">
        <v>12</v>
      </c>
      <c r="D368" s="8">
        <v>146</v>
      </c>
      <c r="E368" s="9">
        <v>16</v>
      </c>
      <c r="F368" s="10">
        <f t="shared" si="24"/>
        <v>2336</v>
      </c>
      <c r="G368" s="11">
        <v>14</v>
      </c>
      <c r="H368" s="10">
        <f t="shared" si="26"/>
        <v>2044</v>
      </c>
      <c r="I368" s="9">
        <f t="shared" si="28"/>
        <v>2</v>
      </c>
      <c r="J368" s="7">
        <v>7</v>
      </c>
      <c r="K368" s="8" t="s">
        <v>24</v>
      </c>
      <c r="L368" s="12" t="s">
        <v>14</v>
      </c>
    </row>
    <row r="369" spans="1:12" x14ac:dyDescent="0.3">
      <c r="A369" s="6">
        <v>42011.360405092593</v>
      </c>
      <c r="B369" s="7">
        <v>16</v>
      </c>
      <c r="C369" s="8" t="s">
        <v>12</v>
      </c>
      <c r="D369" s="8">
        <v>460</v>
      </c>
      <c r="E369" s="9">
        <v>16</v>
      </c>
      <c r="F369" s="10">
        <f t="shared" si="24"/>
        <v>7360</v>
      </c>
      <c r="G369" s="11">
        <v>14</v>
      </c>
      <c r="H369" s="10">
        <f t="shared" si="26"/>
        <v>6440</v>
      </c>
      <c r="I369" s="9">
        <f t="shared" si="28"/>
        <v>2</v>
      </c>
      <c r="J369" s="7">
        <v>23</v>
      </c>
      <c r="K369" s="8" t="s">
        <v>21</v>
      </c>
      <c r="L369" s="12" t="s">
        <v>17</v>
      </c>
    </row>
    <row r="370" spans="1:12" x14ac:dyDescent="0.3">
      <c r="A370" s="6">
        <v>42011.360405092593</v>
      </c>
      <c r="B370" s="7">
        <v>16</v>
      </c>
      <c r="C370" s="8" t="s">
        <v>12</v>
      </c>
      <c r="D370" s="8">
        <v>152</v>
      </c>
      <c r="E370" s="9">
        <v>16</v>
      </c>
      <c r="F370" s="10">
        <f t="shared" ref="F370:F433" si="29">E370*D370</f>
        <v>2432</v>
      </c>
      <c r="G370" s="11">
        <v>14</v>
      </c>
      <c r="H370" s="10">
        <f t="shared" si="26"/>
        <v>2128</v>
      </c>
      <c r="I370" s="9">
        <f t="shared" si="28"/>
        <v>2</v>
      </c>
      <c r="J370" s="7">
        <v>23</v>
      </c>
      <c r="K370" s="8" t="s">
        <v>21</v>
      </c>
      <c r="L370" s="12" t="s">
        <v>17</v>
      </c>
    </row>
    <row r="371" spans="1:12" x14ac:dyDescent="0.3">
      <c r="A371" s="6">
        <v>42010.195324074077</v>
      </c>
      <c r="B371" s="7">
        <v>16</v>
      </c>
      <c r="C371" s="8" t="s">
        <v>12</v>
      </c>
      <c r="D371" s="8">
        <v>670</v>
      </c>
      <c r="E371" s="9">
        <v>16</v>
      </c>
      <c r="F371" s="10">
        <f t="shared" si="29"/>
        <v>10720</v>
      </c>
      <c r="G371" s="11">
        <v>14</v>
      </c>
      <c r="H371" s="10">
        <f t="shared" si="26"/>
        <v>9380</v>
      </c>
      <c r="I371" s="9">
        <f t="shared" si="28"/>
        <v>2</v>
      </c>
      <c r="J371" s="7">
        <v>14</v>
      </c>
      <c r="K371" s="8" t="s">
        <v>25</v>
      </c>
      <c r="L371" s="12" t="s">
        <v>14</v>
      </c>
    </row>
    <row r="372" spans="1:12" x14ac:dyDescent="0.3">
      <c r="A372" s="6">
        <v>42008.229074074072</v>
      </c>
      <c r="B372" s="7">
        <v>16</v>
      </c>
      <c r="C372" s="8" t="s">
        <v>12</v>
      </c>
      <c r="D372" s="8">
        <v>900</v>
      </c>
      <c r="E372" s="9">
        <v>16</v>
      </c>
      <c r="F372" s="10">
        <f t="shared" si="29"/>
        <v>14400</v>
      </c>
      <c r="G372" s="11">
        <v>14</v>
      </c>
      <c r="H372" s="10">
        <f t="shared" si="26"/>
        <v>12600</v>
      </c>
      <c r="I372" s="9">
        <f t="shared" si="28"/>
        <v>2</v>
      </c>
      <c r="J372" s="7">
        <v>315</v>
      </c>
      <c r="K372" s="8" t="s">
        <v>40</v>
      </c>
      <c r="L372" s="12" t="s">
        <v>14</v>
      </c>
    </row>
    <row r="373" spans="1:12" x14ac:dyDescent="0.3">
      <c r="A373" s="6">
        <v>42007</v>
      </c>
      <c r="B373" s="7">
        <v>16</v>
      </c>
      <c r="C373" s="8" t="s">
        <v>12</v>
      </c>
      <c r="D373" s="8">
        <v>670</v>
      </c>
      <c r="E373" s="9">
        <v>16</v>
      </c>
      <c r="F373" s="10">
        <f t="shared" si="29"/>
        <v>10720</v>
      </c>
      <c r="G373" s="11">
        <v>14</v>
      </c>
      <c r="H373" s="10">
        <f t="shared" si="26"/>
        <v>9380</v>
      </c>
      <c r="I373" s="9">
        <f t="shared" si="28"/>
        <v>2</v>
      </c>
      <c r="J373" s="7">
        <v>14</v>
      </c>
      <c r="K373" s="8" t="s">
        <v>25</v>
      </c>
      <c r="L373" s="12" t="s">
        <v>14</v>
      </c>
    </row>
    <row r="374" spans="1:12" x14ac:dyDescent="0.3">
      <c r="A374" s="6">
        <v>42005.229074074072</v>
      </c>
      <c r="B374" s="7">
        <v>16</v>
      </c>
      <c r="C374" s="8" t="s">
        <v>12</v>
      </c>
      <c r="D374" s="8">
        <v>900</v>
      </c>
      <c r="E374" s="9">
        <v>16</v>
      </c>
      <c r="F374" s="10">
        <f t="shared" si="29"/>
        <v>14400</v>
      </c>
      <c r="G374" s="11">
        <v>14</v>
      </c>
      <c r="H374" s="10">
        <f t="shared" si="26"/>
        <v>12600</v>
      </c>
      <c r="I374" s="9">
        <f>E374+G374</f>
        <v>30</v>
      </c>
      <c r="J374" s="7">
        <v>315</v>
      </c>
      <c r="K374" s="8" t="s">
        <v>40</v>
      </c>
      <c r="L374" s="12" t="s">
        <v>14</v>
      </c>
    </row>
    <row r="375" spans="1:12" x14ac:dyDescent="0.3">
      <c r="A375" s="6">
        <v>42025.158067129632</v>
      </c>
      <c r="B375" s="7">
        <v>31</v>
      </c>
      <c r="C375" s="8" t="s">
        <v>35</v>
      </c>
      <c r="D375" s="8">
        <v>100</v>
      </c>
      <c r="E375" s="9">
        <v>16</v>
      </c>
      <c r="F375" s="10">
        <f t="shared" si="29"/>
        <v>1600</v>
      </c>
      <c r="G375" s="11">
        <v>12</v>
      </c>
      <c r="H375" s="10">
        <f t="shared" si="26"/>
        <v>1200</v>
      </c>
      <c r="I375" s="9">
        <f t="shared" ref="I375:I438" si="30">E375-G375</f>
        <v>4</v>
      </c>
      <c r="J375" s="7">
        <v>846</v>
      </c>
      <c r="K375" s="8" t="s">
        <v>30</v>
      </c>
      <c r="L375" s="12" t="s">
        <v>14</v>
      </c>
    </row>
    <row r="376" spans="1:12" x14ac:dyDescent="0.3">
      <c r="A376" s="6">
        <v>42281.815775462965</v>
      </c>
      <c r="B376" s="7"/>
      <c r="C376" s="8" t="s">
        <v>104</v>
      </c>
      <c r="D376" s="8">
        <v>360</v>
      </c>
      <c r="E376" s="9">
        <v>16</v>
      </c>
      <c r="F376" s="10">
        <f t="shared" si="29"/>
        <v>5760</v>
      </c>
      <c r="G376" s="11">
        <v>14</v>
      </c>
      <c r="H376" s="10">
        <f t="shared" si="26"/>
        <v>5040</v>
      </c>
      <c r="I376" s="9">
        <f t="shared" si="30"/>
        <v>2</v>
      </c>
      <c r="J376" s="7">
        <v>686</v>
      </c>
      <c r="K376" s="8" t="s">
        <v>31</v>
      </c>
      <c r="L376" s="12" t="s">
        <v>14</v>
      </c>
    </row>
    <row r="377" spans="1:12" x14ac:dyDescent="0.3">
      <c r="A377" s="6">
        <v>42366.126087962963</v>
      </c>
      <c r="B377" s="7">
        <v>30</v>
      </c>
      <c r="C377" s="8" t="s">
        <v>26</v>
      </c>
      <c r="D377" s="8">
        <v>310</v>
      </c>
      <c r="E377" s="9">
        <v>12</v>
      </c>
      <c r="F377" s="10">
        <f t="shared" si="29"/>
        <v>3720</v>
      </c>
      <c r="G377" s="11">
        <v>6</v>
      </c>
      <c r="H377" s="10">
        <f t="shared" si="26"/>
        <v>1860</v>
      </c>
      <c r="I377" s="9">
        <f t="shared" si="30"/>
        <v>6</v>
      </c>
      <c r="J377" s="7">
        <v>95</v>
      </c>
      <c r="K377" s="8" t="s">
        <v>23</v>
      </c>
      <c r="L377" s="12" t="s">
        <v>38</v>
      </c>
    </row>
    <row r="378" spans="1:12" x14ac:dyDescent="0.3">
      <c r="A378" s="6">
        <v>42363.612604166665</v>
      </c>
      <c r="B378" s="7">
        <v>30</v>
      </c>
      <c r="C378" s="8" t="s">
        <v>26</v>
      </c>
      <c r="D378" s="8">
        <v>790</v>
      </c>
      <c r="E378" s="9">
        <v>12</v>
      </c>
      <c r="F378" s="10">
        <f t="shared" si="29"/>
        <v>9480</v>
      </c>
      <c r="G378" s="11">
        <v>6</v>
      </c>
      <c r="H378" s="10">
        <f t="shared" si="26"/>
        <v>4740</v>
      </c>
      <c r="I378" s="9">
        <f t="shared" si="30"/>
        <v>6</v>
      </c>
      <c r="J378" s="7">
        <v>846</v>
      </c>
      <c r="K378" s="8" t="s">
        <v>30</v>
      </c>
      <c r="L378" s="12" t="s">
        <v>38</v>
      </c>
    </row>
    <row r="379" spans="1:12" x14ac:dyDescent="0.3">
      <c r="A379" s="6">
        <v>42357.000879629632</v>
      </c>
      <c r="B379" s="7">
        <v>30</v>
      </c>
      <c r="C379" s="8" t="s">
        <v>26</v>
      </c>
      <c r="D379" s="8">
        <v>850</v>
      </c>
      <c r="E379" s="9">
        <v>12</v>
      </c>
      <c r="F379" s="10">
        <f t="shared" si="29"/>
        <v>10200</v>
      </c>
      <c r="G379" s="11">
        <v>6</v>
      </c>
      <c r="H379" s="10">
        <f t="shared" ref="H379:H387" si="31">G379*D379</f>
        <v>5100</v>
      </c>
      <c r="I379" s="9">
        <f t="shared" si="30"/>
        <v>6</v>
      </c>
      <c r="J379" s="7" t="e">
        <f>-K383</f>
        <v>#VALUE!</v>
      </c>
      <c r="K379" s="8" t="s">
        <v>24</v>
      </c>
      <c r="L379" s="12" t="s">
        <v>17</v>
      </c>
    </row>
    <row r="380" spans="1:12" x14ac:dyDescent="0.3">
      <c r="A380" s="6">
        <v>42347.955567129633</v>
      </c>
      <c r="B380" s="7">
        <v>30</v>
      </c>
      <c r="C380" s="8" t="s">
        <v>26</v>
      </c>
      <c r="D380" s="8">
        <v>120</v>
      </c>
      <c r="E380" s="9">
        <v>12</v>
      </c>
      <c r="F380" s="10">
        <f t="shared" si="29"/>
        <v>1440</v>
      </c>
      <c r="G380" s="11">
        <v>6</v>
      </c>
      <c r="H380" s="10">
        <f t="shared" si="31"/>
        <v>720</v>
      </c>
      <c r="I380" s="9">
        <f t="shared" si="30"/>
        <v>6</v>
      </c>
      <c r="J380" s="7">
        <v>686</v>
      </c>
      <c r="K380" s="8" t="s">
        <v>31</v>
      </c>
      <c r="L380" s="12" t="s">
        <v>17</v>
      </c>
    </row>
    <row r="381" spans="1:12" x14ac:dyDescent="0.3">
      <c r="A381" s="6">
        <v>42347.861678240741</v>
      </c>
      <c r="B381" s="7">
        <v>30</v>
      </c>
      <c r="C381" s="8" t="s">
        <v>26</v>
      </c>
      <c r="D381" s="8">
        <v>650</v>
      </c>
      <c r="E381" s="9">
        <v>12</v>
      </c>
      <c r="F381" s="10">
        <f t="shared" si="29"/>
        <v>7800</v>
      </c>
      <c r="G381" s="11">
        <v>6</v>
      </c>
      <c r="H381" s="10">
        <f t="shared" si="31"/>
        <v>3900</v>
      </c>
      <c r="I381" s="9">
        <f t="shared" si="30"/>
        <v>6</v>
      </c>
      <c r="J381" s="7">
        <v>846</v>
      </c>
      <c r="K381" s="8" t="s">
        <v>30</v>
      </c>
      <c r="L381" s="12" t="s">
        <v>17</v>
      </c>
    </row>
    <row r="382" spans="1:12" x14ac:dyDescent="0.3">
      <c r="A382" s="6">
        <v>42347.846296296295</v>
      </c>
      <c r="B382" s="7">
        <v>30</v>
      </c>
      <c r="C382" s="8" t="s">
        <v>26</v>
      </c>
      <c r="D382" s="8">
        <v>280</v>
      </c>
      <c r="E382" s="9">
        <v>12</v>
      </c>
      <c r="F382" s="10">
        <f t="shared" si="29"/>
        <v>3360</v>
      </c>
      <c r="G382" s="11">
        <v>6</v>
      </c>
      <c r="H382" s="10">
        <f t="shared" si="31"/>
        <v>1680</v>
      </c>
      <c r="I382" s="9">
        <f t="shared" si="30"/>
        <v>6</v>
      </c>
      <c r="J382" s="7">
        <v>95</v>
      </c>
      <c r="K382" s="8" t="s">
        <v>23</v>
      </c>
      <c r="L382" s="12" t="s">
        <v>17</v>
      </c>
    </row>
    <row r="383" spans="1:12" x14ac:dyDescent="0.3">
      <c r="A383" s="6">
        <v>42342.582835648151</v>
      </c>
      <c r="B383" s="7">
        <v>30</v>
      </c>
      <c r="C383" s="8" t="s">
        <v>26</v>
      </c>
      <c r="D383" s="8">
        <v>640</v>
      </c>
      <c r="E383" s="9">
        <v>12</v>
      </c>
      <c r="F383" s="10">
        <f t="shared" si="29"/>
        <v>7680</v>
      </c>
      <c r="G383" s="11">
        <v>6</v>
      </c>
      <c r="H383" s="10">
        <f t="shared" si="31"/>
        <v>3840</v>
      </c>
      <c r="I383" s="9">
        <f t="shared" si="30"/>
        <v>6</v>
      </c>
      <c r="J383" s="7">
        <v>7</v>
      </c>
      <c r="K383" s="8" t="s">
        <v>24</v>
      </c>
      <c r="L383" s="12" t="s">
        <v>17</v>
      </c>
    </row>
    <row r="384" spans="1:12" x14ac:dyDescent="0.3">
      <c r="A384" s="6">
        <v>42307.902881944443</v>
      </c>
      <c r="B384" s="7">
        <v>30</v>
      </c>
      <c r="C384" s="8" t="s">
        <v>26</v>
      </c>
      <c r="D384" s="8">
        <v>550</v>
      </c>
      <c r="E384" s="9">
        <v>12</v>
      </c>
      <c r="F384" s="10">
        <f t="shared" si="29"/>
        <v>6600</v>
      </c>
      <c r="G384" s="11">
        <v>6</v>
      </c>
      <c r="H384" s="10">
        <f t="shared" si="31"/>
        <v>3300</v>
      </c>
      <c r="I384" s="9">
        <f t="shared" si="30"/>
        <v>6</v>
      </c>
      <c r="J384" s="7">
        <v>7</v>
      </c>
      <c r="K384" s="8" t="s">
        <v>24</v>
      </c>
      <c r="L384" s="12" t="s">
        <v>17</v>
      </c>
    </row>
    <row r="385" spans="1:12" x14ac:dyDescent="0.3">
      <c r="A385" s="6">
        <v>42286.653900462959</v>
      </c>
      <c r="B385" s="7">
        <v>30</v>
      </c>
      <c r="C385" s="8" t="s">
        <v>26</v>
      </c>
      <c r="D385" s="8">
        <v>940</v>
      </c>
      <c r="E385" s="9">
        <v>12</v>
      </c>
      <c r="F385" s="10">
        <f t="shared" si="29"/>
        <v>11280</v>
      </c>
      <c r="G385" s="11">
        <v>6</v>
      </c>
      <c r="H385" s="10">
        <f t="shared" si="31"/>
        <v>5640</v>
      </c>
      <c r="I385" s="9">
        <f t="shared" si="30"/>
        <v>6</v>
      </c>
      <c r="J385" s="7">
        <v>572</v>
      </c>
      <c r="K385" s="8" t="s">
        <v>16</v>
      </c>
      <c r="L385" s="12" t="s">
        <v>38</v>
      </c>
    </row>
    <row r="386" spans="1:12" x14ac:dyDescent="0.3">
      <c r="A386" s="6">
        <v>42277.131631944445</v>
      </c>
      <c r="B386" s="7">
        <v>30</v>
      </c>
      <c r="C386" s="8" t="s">
        <v>26</v>
      </c>
      <c r="D386" s="8">
        <v>460</v>
      </c>
      <c r="E386" s="9">
        <v>12</v>
      </c>
      <c r="F386" s="10">
        <f t="shared" si="29"/>
        <v>5520</v>
      </c>
      <c r="G386" s="11">
        <v>6</v>
      </c>
      <c r="H386" s="10">
        <f t="shared" si="31"/>
        <v>2760</v>
      </c>
      <c r="I386" s="9">
        <f t="shared" si="30"/>
        <v>6</v>
      </c>
      <c r="J386" s="7">
        <v>572</v>
      </c>
      <c r="K386" s="8" t="s">
        <v>16</v>
      </c>
      <c r="L386" s="12" t="s">
        <v>17</v>
      </c>
    </row>
    <row r="387" spans="1:12" x14ac:dyDescent="0.3">
      <c r="A387" s="6">
        <v>42274.922175925924</v>
      </c>
      <c r="B387" s="7">
        <v>30</v>
      </c>
      <c r="C387" s="8" t="s">
        <v>26</v>
      </c>
      <c r="D387" s="8">
        <v>950</v>
      </c>
      <c r="E387" s="9">
        <v>12</v>
      </c>
      <c r="F387" s="10">
        <f t="shared" si="29"/>
        <v>11400</v>
      </c>
      <c r="G387" s="11">
        <v>6</v>
      </c>
      <c r="H387" s="10">
        <f t="shared" si="31"/>
        <v>5700</v>
      </c>
      <c r="I387" s="9">
        <f t="shared" si="30"/>
        <v>6</v>
      </c>
      <c r="J387" s="7">
        <v>23</v>
      </c>
      <c r="K387" s="8" t="s">
        <v>21</v>
      </c>
      <c r="L387" s="12" t="s">
        <v>17</v>
      </c>
    </row>
    <row r="388" spans="1:12" x14ac:dyDescent="0.3">
      <c r="A388" s="6">
        <v>42271.682511574072</v>
      </c>
      <c r="B388" s="7">
        <v>30</v>
      </c>
      <c r="C388" s="8" t="s">
        <v>26</v>
      </c>
      <c r="D388" s="8">
        <v>910</v>
      </c>
      <c r="E388" s="9">
        <v>12</v>
      </c>
      <c r="F388" s="10">
        <f t="shared" si="29"/>
        <v>10920</v>
      </c>
      <c r="G388" s="11">
        <v>6</v>
      </c>
      <c r="H388" s="10">
        <f>G388+D388</f>
        <v>916</v>
      </c>
      <c r="I388" s="9">
        <f t="shared" si="30"/>
        <v>6</v>
      </c>
      <c r="J388" s="7">
        <v>23</v>
      </c>
      <c r="K388" s="8" t="s">
        <v>21</v>
      </c>
      <c r="L388" s="12" t="s">
        <v>17</v>
      </c>
    </row>
    <row r="389" spans="1:12" x14ac:dyDescent="0.3">
      <c r="A389" s="6">
        <v>42266.942175925928</v>
      </c>
      <c r="B389" s="7">
        <v>30</v>
      </c>
      <c r="C389" s="8" t="s">
        <v>26</v>
      </c>
      <c r="D389" s="8">
        <v>480</v>
      </c>
      <c r="E389" s="9">
        <v>12</v>
      </c>
      <c r="F389" s="10">
        <f t="shared" si="29"/>
        <v>5760</v>
      </c>
      <c r="G389" s="11">
        <v>6</v>
      </c>
      <c r="H389" s="10">
        <f t="shared" ref="H389:H410" si="32">G389*D389</f>
        <v>2880</v>
      </c>
      <c r="I389" s="9">
        <f t="shared" si="30"/>
        <v>6</v>
      </c>
      <c r="J389" s="7">
        <v>572</v>
      </c>
      <c r="K389" s="8" t="s">
        <v>16</v>
      </c>
      <c r="L389" s="12" t="s">
        <v>17</v>
      </c>
    </row>
    <row r="390" spans="1:12" x14ac:dyDescent="0.3">
      <c r="A390" s="6">
        <v>42265.371805555558</v>
      </c>
      <c r="B390" s="7">
        <v>30</v>
      </c>
      <c r="C390" s="8" t="s">
        <v>26</v>
      </c>
      <c r="D390" s="8">
        <v>140</v>
      </c>
      <c r="E390" s="9">
        <v>12</v>
      </c>
      <c r="F390" s="10">
        <f t="shared" si="29"/>
        <v>1680</v>
      </c>
      <c r="G390" s="11">
        <v>6</v>
      </c>
      <c r="H390" s="10">
        <f t="shared" si="32"/>
        <v>840</v>
      </c>
      <c r="I390" s="9">
        <f t="shared" si="30"/>
        <v>6</v>
      </c>
      <c r="J390" s="7">
        <v>95</v>
      </c>
      <c r="K390" s="8" t="s">
        <v>23</v>
      </c>
      <c r="L390" s="12" t="s">
        <v>17</v>
      </c>
    </row>
    <row r="391" spans="1:12" x14ac:dyDescent="0.3">
      <c r="A391" s="6">
        <v>42262.147835648146</v>
      </c>
      <c r="B391" s="7">
        <v>30</v>
      </c>
      <c r="C391" s="8" t="s">
        <v>26</v>
      </c>
      <c r="D391" s="8">
        <v>630</v>
      </c>
      <c r="E391" s="9">
        <v>12</v>
      </c>
      <c r="F391" s="10">
        <f t="shared" si="29"/>
        <v>7560</v>
      </c>
      <c r="G391" s="11">
        <v>6</v>
      </c>
      <c r="H391" s="10">
        <f t="shared" si="32"/>
        <v>3780</v>
      </c>
      <c r="I391" s="9">
        <f t="shared" si="30"/>
        <v>6</v>
      </c>
      <c r="J391" s="7">
        <v>315</v>
      </c>
      <c r="K391" s="8" t="s">
        <v>40</v>
      </c>
      <c r="L391" s="12" t="s">
        <v>38</v>
      </c>
    </row>
    <row r="392" spans="1:12" x14ac:dyDescent="0.3">
      <c r="A392" s="6">
        <v>42257.689305555556</v>
      </c>
      <c r="B392" s="7">
        <v>30</v>
      </c>
      <c r="C392" s="8" t="s">
        <v>26</v>
      </c>
      <c r="D392" s="8">
        <v>780</v>
      </c>
      <c r="E392" s="9">
        <v>12</v>
      </c>
      <c r="F392" s="10">
        <f t="shared" si="29"/>
        <v>9360</v>
      </c>
      <c r="G392" s="11">
        <v>6</v>
      </c>
      <c r="H392" s="10">
        <f t="shared" si="32"/>
        <v>4680</v>
      </c>
      <c r="I392" s="9">
        <f t="shared" si="30"/>
        <v>6</v>
      </c>
      <c r="J392" s="7">
        <v>557</v>
      </c>
      <c r="K392" s="8" t="s">
        <v>27</v>
      </c>
      <c r="L392" s="12" t="s">
        <v>17</v>
      </c>
    </row>
    <row r="393" spans="1:12" x14ac:dyDescent="0.3">
      <c r="A393" s="6">
        <v>42257.252349537041</v>
      </c>
      <c r="B393" s="7">
        <v>30</v>
      </c>
      <c r="C393" s="8" t="s">
        <v>26</v>
      </c>
      <c r="D393" s="8">
        <v>740</v>
      </c>
      <c r="E393" s="9">
        <v>12</v>
      </c>
      <c r="F393" s="10">
        <f t="shared" si="29"/>
        <v>8880</v>
      </c>
      <c r="G393" s="11">
        <v>6</v>
      </c>
      <c r="H393" s="10">
        <f t="shared" si="32"/>
        <v>4440</v>
      </c>
      <c r="I393" s="9">
        <f t="shared" si="30"/>
        <v>6</v>
      </c>
      <c r="J393" s="7">
        <v>846</v>
      </c>
      <c r="K393" s="8" t="s">
        <v>30</v>
      </c>
      <c r="L393" s="12" t="s">
        <v>38</v>
      </c>
    </row>
    <row r="394" spans="1:12" x14ac:dyDescent="0.3">
      <c r="A394" s="6">
        <v>42253.371516203704</v>
      </c>
      <c r="B394" s="7">
        <v>30</v>
      </c>
      <c r="C394" s="8" t="s">
        <v>26</v>
      </c>
      <c r="D394" s="8">
        <v>150</v>
      </c>
      <c r="E394" s="9">
        <v>12</v>
      </c>
      <c r="F394" s="10">
        <f t="shared" si="29"/>
        <v>1800</v>
      </c>
      <c r="G394" s="11">
        <v>6</v>
      </c>
      <c r="H394" s="10">
        <f t="shared" si="32"/>
        <v>900</v>
      </c>
      <c r="I394" s="9">
        <f t="shared" si="30"/>
        <v>6</v>
      </c>
      <c r="J394" s="7">
        <v>95</v>
      </c>
      <c r="K394" s="8" t="s">
        <v>23</v>
      </c>
      <c r="L394" s="12" t="s">
        <v>17</v>
      </c>
    </row>
    <row r="395" spans="1:12" x14ac:dyDescent="0.3">
      <c r="A395" s="6">
        <v>42244.104027777779</v>
      </c>
      <c r="B395" s="7">
        <v>30</v>
      </c>
      <c r="C395" s="8" t="s">
        <v>26</v>
      </c>
      <c r="D395" s="8">
        <v>350</v>
      </c>
      <c r="E395" s="9">
        <v>12</v>
      </c>
      <c r="F395" s="10">
        <f t="shared" si="29"/>
        <v>4200</v>
      </c>
      <c r="G395" s="11">
        <v>6</v>
      </c>
      <c r="H395" s="10">
        <f t="shared" si="32"/>
        <v>2100</v>
      </c>
      <c r="I395" s="9">
        <f t="shared" si="30"/>
        <v>6</v>
      </c>
      <c r="J395" s="7">
        <v>12</v>
      </c>
      <c r="K395" s="8" t="s">
        <v>25</v>
      </c>
      <c r="L395" s="12" t="s">
        <v>17</v>
      </c>
    </row>
    <row r="396" spans="1:12" x14ac:dyDescent="0.3">
      <c r="A396" s="6">
        <v>42237.744710648149</v>
      </c>
      <c r="B396" s="7">
        <v>30</v>
      </c>
      <c r="C396" s="8" t="s">
        <v>26</v>
      </c>
      <c r="D396" s="8">
        <v>420</v>
      </c>
      <c r="E396" s="9">
        <v>12</v>
      </c>
      <c r="F396" s="10">
        <f t="shared" si="29"/>
        <v>5040</v>
      </c>
      <c r="G396" s="11">
        <v>6</v>
      </c>
      <c r="H396" s="10">
        <f t="shared" si="32"/>
        <v>2520</v>
      </c>
      <c r="I396" s="9">
        <f t="shared" si="30"/>
        <v>6</v>
      </c>
      <c r="J396" s="7">
        <v>572</v>
      </c>
      <c r="K396" s="8" t="s">
        <v>16</v>
      </c>
      <c r="L396" s="12" t="s">
        <v>17</v>
      </c>
    </row>
    <row r="397" spans="1:12" x14ac:dyDescent="0.3">
      <c r="A397" s="6">
        <v>42225.343657407408</v>
      </c>
      <c r="B397" s="7">
        <v>30</v>
      </c>
      <c r="C397" s="8" t="s">
        <v>26</v>
      </c>
      <c r="D397" s="8">
        <v>950</v>
      </c>
      <c r="E397" s="9">
        <v>12</v>
      </c>
      <c r="F397" s="10">
        <f t="shared" si="29"/>
        <v>11400</v>
      </c>
      <c r="G397" s="11">
        <v>6</v>
      </c>
      <c r="H397" s="10">
        <f t="shared" si="32"/>
        <v>5700</v>
      </c>
      <c r="I397" s="9">
        <f t="shared" si="30"/>
        <v>6</v>
      </c>
      <c r="J397" s="7">
        <v>572</v>
      </c>
      <c r="K397" s="8" t="s">
        <v>16</v>
      </c>
      <c r="L397" s="12" t="s">
        <v>38</v>
      </c>
    </row>
    <row r="398" spans="1:12" x14ac:dyDescent="0.3">
      <c r="A398" s="6">
        <v>42225.192858796298</v>
      </c>
      <c r="B398" s="7">
        <v>30</v>
      </c>
      <c r="C398" s="8" t="s">
        <v>26</v>
      </c>
      <c r="D398" s="8">
        <v>530</v>
      </c>
      <c r="E398" s="9">
        <v>12</v>
      </c>
      <c r="F398" s="10">
        <f t="shared" si="29"/>
        <v>6360</v>
      </c>
      <c r="G398" s="11">
        <v>6</v>
      </c>
      <c r="H398" s="10">
        <f t="shared" si="32"/>
        <v>3180</v>
      </c>
      <c r="I398" s="9">
        <f t="shared" si="30"/>
        <v>6</v>
      </c>
      <c r="J398" s="7">
        <v>572</v>
      </c>
      <c r="K398" s="8" t="s">
        <v>16</v>
      </c>
      <c r="L398" s="12" t="s">
        <v>17</v>
      </c>
    </row>
    <row r="399" spans="1:12" x14ac:dyDescent="0.3">
      <c r="A399" s="6">
        <v>42222.408449074072</v>
      </c>
      <c r="B399" s="7">
        <v>30</v>
      </c>
      <c r="C399" s="8" t="s">
        <v>26</v>
      </c>
      <c r="D399" s="8">
        <v>210</v>
      </c>
      <c r="E399" s="9">
        <v>12</v>
      </c>
      <c r="F399" s="10">
        <f t="shared" si="29"/>
        <v>2520</v>
      </c>
      <c r="G399" s="11">
        <v>6</v>
      </c>
      <c r="H399" s="10">
        <f t="shared" si="32"/>
        <v>1260</v>
      </c>
      <c r="I399" s="9">
        <f t="shared" si="30"/>
        <v>6</v>
      </c>
      <c r="J399" s="7">
        <v>14</v>
      </c>
      <c r="K399" s="8" t="s">
        <v>25</v>
      </c>
      <c r="L399" s="12" t="s">
        <v>17</v>
      </c>
    </row>
    <row r="400" spans="1:12" x14ac:dyDescent="0.3">
      <c r="A400" s="6">
        <v>42218.953356481485</v>
      </c>
      <c r="B400" s="7">
        <v>30</v>
      </c>
      <c r="C400" s="8" t="s">
        <v>26</v>
      </c>
      <c r="D400" s="8">
        <v>340</v>
      </c>
      <c r="E400" s="9">
        <v>12</v>
      </c>
      <c r="F400" s="10">
        <f t="shared" si="29"/>
        <v>4080</v>
      </c>
      <c r="G400" s="11">
        <v>6</v>
      </c>
      <c r="H400" s="10">
        <f t="shared" si="32"/>
        <v>2040</v>
      </c>
      <c r="I400" s="9">
        <f t="shared" si="30"/>
        <v>6</v>
      </c>
      <c r="J400" s="7">
        <v>14</v>
      </c>
      <c r="K400" s="8" t="s">
        <v>25</v>
      </c>
      <c r="L400" s="12" t="s">
        <v>17</v>
      </c>
    </row>
    <row r="401" spans="1:12" x14ac:dyDescent="0.3">
      <c r="A401" s="6">
        <v>42213.917581018519</v>
      </c>
      <c r="B401" s="7">
        <v>30</v>
      </c>
      <c r="C401" s="8" t="s">
        <v>26</v>
      </c>
      <c r="D401" s="8">
        <v>970</v>
      </c>
      <c r="E401" s="9">
        <v>12</v>
      </c>
      <c r="F401" s="10">
        <f t="shared" si="29"/>
        <v>11640</v>
      </c>
      <c r="G401" s="11">
        <v>6</v>
      </c>
      <c r="H401" s="10">
        <f t="shared" si="32"/>
        <v>5820</v>
      </c>
      <c r="I401" s="9">
        <f t="shared" si="30"/>
        <v>6</v>
      </c>
      <c r="J401" s="7">
        <v>572</v>
      </c>
      <c r="K401" s="8" t="s">
        <v>16</v>
      </c>
      <c r="L401" s="12" t="s">
        <v>17</v>
      </c>
    </row>
    <row r="402" spans="1:12" x14ac:dyDescent="0.3">
      <c r="A402" s="6">
        <v>42211.286574074074</v>
      </c>
      <c r="B402" s="7">
        <v>30</v>
      </c>
      <c r="C402" s="8" t="s">
        <v>26</v>
      </c>
      <c r="D402" s="8">
        <v>820</v>
      </c>
      <c r="E402" s="9">
        <v>12</v>
      </c>
      <c r="F402" s="10">
        <f t="shared" si="29"/>
        <v>9840</v>
      </c>
      <c r="G402" s="11">
        <v>6</v>
      </c>
      <c r="H402" s="10">
        <f t="shared" si="32"/>
        <v>4920</v>
      </c>
      <c r="I402" s="9">
        <f t="shared" si="30"/>
        <v>6</v>
      </c>
      <c r="J402" s="7">
        <v>572</v>
      </c>
      <c r="K402" s="8" t="s">
        <v>16</v>
      </c>
      <c r="L402" s="12" t="s">
        <v>17</v>
      </c>
    </row>
    <row r="403" spans="1:12" x14ac:dyDescent="0.3">
      <c r="A403" s="6">
        <v>42208.910370370373</v>
      </c>
      <c r="B403" s="7">
        <v>30</v>
      </c>
      <c r="C403" s="8" t="s">
        <v>26</v>
      </c>
      <c r="D403" s="8">
        <v>640</v>
      </c>
      <c r="E403" s="9">
        <v>12</v>
      </c>
      <c r="F403" s="10">
        <f t="shared" si="29"/>
        <v>7680</v>
      </c>
      <c r="G403" s="11">
        <v>6</v>
      </c>
      <c r="H403" s="10">
        <f t="shared" si="32"/>
        <v>3840</v>
      </c>
      <c r="I403" s="9">
        <f t="shared" si="30"/>
        <v>6</v>
      </c>
      <c r="J403" s="7">
        <v>95</v>
      </c>
      <c r="K403" s="8" t="s">
        <v>23</v>
      </c>
      <c r="L403" s="12" t="s">
        <v>38</v>
      </c>
    </row>
    <row r="404" spans="1:12" x14ac:dyDescent="0.3">
      <c r="A404" s="6">
        <v>42203.249560185184</v>
      </c>
      <c r="B404" s="7">
        <v>30</v>
      </c>
      <c r="C404" s="8" t="s">
        <v>26</v>
      </c>
      <c r="D404" s="8">
        <v>160</v>
      </c>
      <c r="E404" s="9">
        <v>12</v>
      </c>
      <c r="F404" s="10">
        <f t="shared" si="29"/>
        <v>1920</v>
      </c>
      <c r="G404" s="11">
        <v>6</v>
      </c>
      <c r="H404" s="10">
        <f t="shared" si="32"/>
        <v>960</v>
      </c>
      <c r="I404" s="9">
        <f t="shared" si="30"/>
        <v>6</v>
      </c>
      <c r="J404" s="7">
        <v>572</v>
      </c>
      <c r="K404" s="8" t="s">
        <v>16</v>
      </c>
      <c r="L404" s="12" t="s">
        <v>17</v>
      </c>
    </row>
    <row r="405" spans="1:12" x14ac:dyDescent="0.3">
      <c r="A405" s="6">
        <v>42199.641909722224</v>
      </c>
      <c r="B405" s="7">
        <v>30</v>
      </c>
      <c r="C405" s="8" t="s">
        <v>26</v>
      </c>
      <c r="D405" s="8">
        <v>710</v>
      </c>
      <c r="E405" s="9">
        <v>12</v>
      </c>
      <c r="F405" s="10">
        <f t="shared" si="29"/>
        <v>8520</v>
      </c>
      <c r="G405" s="11">
        <v>6</v>
      </c>
      <c r="H405" s="10">
        <f t="shared" si="32"/>
        <v>4260</v>
      </c>
      <c r="I405" s="9">
        <f t="shared" si="30"/>
        <v>6</v>
      </c>
      <c r="J405" s="7">
        <v>7</v>
      </c>
      <c r="K405" s="8" t="s">
        <v>24</v>
      </c>
      <c r="L405" s="12" t="s">
        <v>17</v>
      </c>
    </row>
    <row r="406" spans="1:12" x14ac:dyDescent="0.3">
      <c r="A406" s="6">
        <v>42197.59752314815</v>
      </c>
      <c r="B406" s="7">
        <v>30</v>
      </c>
      <c r="C406" s="8" t="s">
        <v>26</v>
      </c>
      <c r="D406" s="8">
        <v>770</v>
      </c>
      <c r="E406" s="9">
        <v>12</v>
      </c>
      <c r="F406" s="10">
        <f t="shared" si="29"/>
        <v>9240</v>
      </c>
      <c r="G406" s="11">
        <v>6</v>
      </c>
      <c r="H406" s="10">
        <f t="shared" si="32"/>
        <v>4620</v>
      </c>
      <c r="I406" s="9">
        <f t="shared" si="30"/>
        <v>6</v>
      </c>
      <c r="J406" s="7">
        <v>95</v>
      </c>
      <c r="K406" s="8" t="s">
        <v>23</v>
      </c>
      <c r="L406" s="12" t="s">
        <v>17</v>
      </c>
    </row>
    <row r="407" spans="1:12" x14ac:dyDescent="0.3">
      <c r="A407" s="6">
        <v>42184.895162037035</v>
      </c>
      <c r="B407" s="7">
        <v>30</v>
      </c>
      <c r="C407" s="8" t="s">
        <v>26</v>
      </c>
      <c r="D407" s="8">
        <v>40</v>
      </c>
      <c r="E407" s="9">
        <v>12</v>
      </c>
      <c r="F407" s="10">
        <f t="shared" si="29"/>
        <v>480</v>
      </c>
      <c r="G407" s="11">
        <v>8</v>
      </c>
      <c r="H407" s="10">
        <f t="shared" si="32"/>
        <v>320</v>
      </c>
      <c r="I407" s="9">
        <f t="shared" si="30"/>
        <v>4</v>
      </c>
      <c r="J407" s="7">
        <v>95</v>
      </c>
      <c r="K407" s="8" t="s">
        <v>23</v>
      </c>
      <c r="L407" s="12" t="s">
        <v>17</v>
      </c>
    </row>
    <row r="408" spans="1:12" x14ac:dyDescent="0.3">
      <c r="A408" s="6">
        <v>42167.556967592594</v>
      </c>
      <c r="B408" s="7">
        <v>30</v>
      </c>
      <c r="C408" s="8" t="s">
        <v>26</v>
      </c>
      <c r="D408" s="8">
        <v>870</v>
      </c>
      <c r="E408" s="9">
        <v>12</v>
      </c>
      <c r="F408" s="10">
        <f t="shared" si="29"/>
        <v>10440</v>
      </c>
      <c r="G408" s="11">
        <v>6</v>
      </c>
      <c r="H408" s="10">
        <f t="shared" si="32"/>
        <v>5220</v>
      </c>
      <c r="I408" s="9">
        <f t="shared" si="30"/>
        <v>6</v>
      </c>
      <c r="J408" s="7">
        <v>557</v>
      </c>
      <c r="K408" s="8" t="s">
        <v>27</v>
      </c>
      <c r="L408" s="12" t="s">
        <v>17</v>
      </c>
    </row>
    <row r="409" spans="1:12" x14ac:dyDescent="0.3">
      <c r="A409" s="6">
        <v>42165.218541666669</v>
      </c>
      <c r="B409" s="7">
        <v>30</v>
      </c>
      <c r="C409" s="8" t="s">
        <v>26</v>
      </c>
      <c r="D409" s="8">
        <v>380</v>
      </c>
      <c r="E409" s="9">
        <v>12</v>
      </c>
      <c r="F409" s="10">
        <f t="shared" si="29"/>
        <v>4560</v>
      </c>
      <c r="G409" s="11">
        <v>6</v>
      </c>
      <c r="H409" s="10">
        <f t="shared" si="32"/>
        <v>2280</v>
      </c>
      <c r="I409" s="9">
        <f t="shared" si="30"/>
        <v>6</v>
      </c>
      <c r="J409" s="7">
        <v>7</v>
      </c>
      <c r="K409" s="8" t="s">
        <v>24</v>
      </c>
      <c r="L409" s="12" t="s">
        <v>17</v>
      </c>
    </row>
    <row r="410" spans="1:12" x14ac:dyDescent="0.3">
      <c r="A410" s="6">
        <v>42159.740497685183</v>
      </c>
      <c r="B410" s="7">
        <v>30</v>
      </c>
      <c r="C410" s="8" t="s">
        <v>26</v>
      </c>
      <c r="D410" s="8">
        <v>480</v>
      </c>
      <c r="E410" s="9">
        <v>12</v>
      </c>
      <c r="F410" s="10">
        <f t="shared" si="29"/>
        <v>5760</v>
      </c>
      <c r="G410" s="11">
        <v>6</v>
      </c>
      <c r="H410" s="10">
        <f t="shared" si="32"/>
        <v>2880</v>
      </c>
      <c r="I410" s="9">
        <f t="shared" si="30"/>
        <v>6</v>
      </c>
      <c r="J410" s="7">
        <v>686</v>
      </c>
      <c r="K410" s="8" t="s">
        <v>31</v>
      </c>
      <c r="L410" s="12" t="s">
        <v>17</v>
      </c>
    </row>
    <row r="411" spans="1:12" x14ac:dyDescent="0.3">
      <c r="A411" s="6">
        <v>42151.785532407404</v>
      </c>
      <c r="B411" s="7">
        <v>30</v>
      </c>
      <c r="C411" s="8" t="s">
        <v>26</v>
      </c>
      <c r="D411" s="8">
        <v>630</v>
      </c>
      <c r="E411" s="9">
        <v>12</v>
      </c>
      <c r="F411" s="10">
        <f t="shared" si="29"/>
        <v>7560</v>
      </c>
      <c r="G411" s="11">
        <v>6</v>
      </c>
      <c r="H411" s="10">
        <f>G411+D411</f>
        <v>636</v>
      </c>
      <c r="I411" s="9">
        <f t="shared" si="30"/>
        <v>6</v>
      </c>
      <c r="J411" s="7">
        <v>23</v>
      </c>
      <c r="K411" s="8" t="s">
        <v>21</v>
      </c>
      <c r="L411" s="12" t="s">
        <v>17</v>
      </c>
    </row>
    <row r="412" spans="1:12" x14ac:dyDescent="0.3">
      <c r="A412" s="6">
        <v>42148.012685185182</v>
      </c>
      <c r="B412" s="7">
        <v>30</v>
      </c>
      <c r="C412" s="8" t="s">
        <v>26</v>
      </c>
      <c r="D412" s="8">
        <v>990</v>
      </c>
      <c r="E412" s="9">
        <v>12</v>
      </c>
      <c r="F412" s="10">
        <f t="shared" si="29"/>
        <v>11880</v>
      </c>
      <c r="G412" s="11">
        <v>6</v>
      </c>
      <c r="H412" s="10">
        <f>G412*D412</f>
        <v>5940</v>
      </c>
      <c r="I412" s="9">
        <f t="shared" si="30"/>
        <v>6</v>
      </c>
      <c r="J412" s="7">
        <v>557</v>
      </c>
      <c r="K412" s="8" t="s">
        <v>27</v>
      </c>
      <c r="L412" s="12" t="s">
        <v>17</v>
      </c>
    </row>
    <row r="413" spans="1:12" x14ac:dyDescent="0.3">
      <c r="A413" s="6">
        <v>42143.310532407406</v>
      </c>
      <c r="B413" s="7">
        <v>30</v>
      </c>
      <c r="C413" s="8" t="s">
        <v>26</v>
      </c>
      <c r="D413" s="8">
        <v>760</v>
      </c>
      <c r="E413" s="9">
        <v>12</v>
      </c>
      <c r="F413" s="10">
        <f t="shared" si="29"/>
        <v>9120</v>
      </c>
      <c r="G413" s="11">
        <v>6</v>
      </c>
      <c r="H413" s="10">
        <f>G413*D413</f>
        <v>4560</v>
      </c>
      <c r="I413" s="9">
        <f t="shared" si="30"/>
        <v>6</v>
      </c>
      <c r="J413" s="7">
        <v>557</v>
      </c>
      <c r="K413" s="8" t="s">
        <v>27</v>
      </c>
      <c r="L413" s="12" t="s">
        <v>17</v>
      </c>
    </row>
    <row r="414" spans="1:12" x14ac:dyDescent="0.3">
      <c r="A414" s="6">
        <v>42136.891770833332</v>
      </c>
      <c r="B414" s="7">
        <v>30</v>
      </c>
      <c r="C414" s="8" t="s">
        <v>26</v>
      </c>
      <c r="D414" s="8">
        <v>790</v>
      </c>
      <c r="E414" s="9">
        <v>12</v>
      </c>
      <c r="F414" s="10">
        <f t="shared" si="29"/>
        <v>9480</v>
      </c>
      <c r="G414" s="11">
        <v>6</v>
      </c>
      <c r="H414" s="10">
        <f>G414*D414</f>
        <v>4740</v>
      </c>
      <c r="I414" s="9">
        <f t="shared" si="30"/>
        <v>6</v>
      </c>
      <c r="J414" s="7">
        <v>572</v>
      </c>
      <c r="K414" s="8" t="s">
        <v>16</v>
      </c>
      <c r="L414" s="12" t="s">
        <v>17</v>
      </c>
    </row>
    <row r="415" spans="1:12" x14ac:dyDescent="0.3">
      <c r="A415" s="6">
        <v>42127.556712962964</v>
      </c>
      <c r="B415" s="7">
        <v>30</v>
      </c>
      <c r="C415" s="8" t="s">
        <v>26</v>
      </c>
      <c r="D415" s="8">
        <v>250</v>
      </c>
      <c r="E415" s="9">
        <v>12</v>
      </c>
      <c r="F415" s="10">
        <f t="shared" si="29"/>
        <v>3000</v>
      </c>
      <c r="G415" s="11">
        <v>6</v>
      </c>
      <c r="H415" s="10">
        <f>G415+D415</f>
        <v>256</v>
      </c>
      <c r="I415" s="9">
        <f t="shared" si="30"/>
        <v>6</v>
      </c>
      <c r="J415" s="7">
        <v>23</v>
      </c>
      <c r="K415" s="8" t="s">
        <v>21</v>
      </c>
      <c r="L415" s="12" t="s">
        <v>17</v>
      </c>
    </row>
    <row r="416" spans="1:12" x14ac:dyDescent="0.3">
      <c r="A416" s="6">
        <v>42123.000868055555</v>
      </c>
      <c r="B416" s="7">
        <v>30</v>
      </c>
      <c r="C416" s="8" t="s">
        <v>26</v>
      </c>
      <c r="D416" s="8">
        <v>480</v>
      </c>
      <c r="E416" s="9">
        <v>12</v>
      </c>
      <c r="F416" s="10">
        <f t="shared" si="29"/>
        <v>5760</v>
      </c>
      <c r="G416" s="11">
        <v>6</v>
      </c>
      <c r="H416" s="10">
        <f>G416*D416</f>
        <v>2880</v>
      </c>
      <c r="I416" s="9">
        <f t="shared" si="30"/>
        <v>6</v>
      </c>
      <c r="J416" s="7">
        <v>557</v>
      </c>
      <c r="K416" s="8" t="s">
        <v>27</v>
      </c>
      <c r="L416" s="12" t="s">
        <v>38</v>
      </c>
    </row>
    <row r="417" spans="1:12" x14ac:dyDescent="0.3">
      <c r="A417" s="6">
        <v>42120.559513888889</v>
      </c>
      <c r="B417" s="7">
        <v>30</v>
      </c>
      <c r="C417" s="8" t="s">
        <v>26</v>
      </c>
      <c r="D417" s="8">
        <v>850</v>
      </c>
      <c r="E417" s="9">
        <v>12</v>
      </c>
      <c r="F417" s="10">
        <f t="shared" si="29"/>
        <v>10200</v>
      </c>
      <c r="G417" s="11">
        <v>6</v>
      </c>
      <c r="H417" s="10">
        <f>G417+D417</f>
        <v>856</v>
      </c>
      <c r="I417" s="9">
        <f t="shared" si="30"/>
        <v>6</v>
      </c>
      <c r="J417" s="7">
        <v>14</v>
      </c>
      <c r="K417" s="8" t="s">
        <v>25</v>
      </c>
      <c r="L417" s="12" t="s">
        <v>17</v>
      </c>
    </row>
    <row r="418" spans="1:12" x14ac:dyDescent="0.3">
      <c r="A418" s="6">
        <v>42118.242118055554</v>
      </c>
      <c r="B418" s="7">
        <v>30</v>
      </c>
      <c r="C418" s="8" t="s">
        <v>26</v>
      </c>
      <c r="D418" s="8">
        <v>230</v>
      </c>
      <c r="E418" s="9">
        <v>12</v>
      </c>
      <c r="F418" s="10">
        <f t="shared" si="29"/>
        <v>2760</v>
      </c>
      <c r="G418" s="11">
        <v>6</v>
      </c>
      <c r="H418" s="10">
        <f t="shared" ref="H418:H423" si="33">G418*D418</f>
        <v>1380</v>
      </c>
      <c r="I418" s="9">
        <f t="shared" si="30"/>
        <v>6</v>
      </c>
      <c r="J418" s="7">
        <v>7</v>
      </c>
      <c r="K418" s="8" t="s">
        <v>24</v>
      </c>
      <c r="L418" s="12" t="s">
        <v>17</v>
      </c>
    </row>
    <row r="419" spans="1:12" x14ac:dyDescent="0.3">
      <c r="A419" s="6">
        <v>42098.763842592591</v>
      </c>
      <c r="B419" s="7">
        <v>30</v>
      </c>
      <c r="C419" s="8" t="s">
        <v>26</v>
      </c>
      <c r="D419" s="8">
        <v>580</v>
      </c>
      <c r="E419" s="9">
        <v>12</v>
      </c>
      <c r="F419" s="10">
        <f t="shared" si="29"/>
        <v>6960</v>
      </c>
      <c r="G419" s="11">
        <v>6</v>
      </c>
      <c r="H419" s="10">
        <f t="shared" si="33"/>
        <v>3480</v>
      </c>
      <c r="I419" s="9">
        <f t="shared" si="30"/>
        <v>6</v>
      </c>
      <c r="J419" s="7">
        <v>557</v>
      </c>
      <c r="K419" s="8" t="s">
        <v>27</v>
      </c>
      <c r="L419" s="12" t="s">
        <v>17</v>
      </c>
    </row>
    <row r="420" spans="1:12" x14ac:dyDescent="0.3">
      <c r="A420" s="6">
        <v>42080.92732638889</v>
      </c>
      <c r="B420" s="7">
        <v>30</v>
      </c>
      <c r="C420" s="8" t="s">
        <v>26</v>
      </c>
      <c r="D420" s="8">
        <v>540</v>
      </c>
      <c r="E420" s="9">
        <v>12</v>
      </c>
      <c r="F420" s="10">
        <f t="shared" si="29"/>
        <v>6480</v>
      </c>
      <c r="G420" s="11">
        <v>6</v>
      </c>
      <c r="H420" s="10">
        <f t="shared" si="33"/>
        <v>3240</v>
      </c>
      <c r="I420" s="9">
        <f t="shared" si="30"/>
        <v>6</v>
      </c>
      <c r="J420" s="7">
        <v>95</v>
      </c>
      <c r="K420" s="8" t="s">
        <v>23</v>
      </c>
      <c r="L420" s="12" t="s">
        <v>17</v>
      </c>
    </row>
    <row r="421" spans="1:12" x14ac:dyDescent="0.3">
      <c r="A421" s="6">
        <v>42080.92732638889</v>
      </c>
      <c r="B421" s="7">
        <v>30</v>
      </c>
      <c r="C421" s="8" t="s">
        <v>26</v>
      </c>
      <c r="D421" s="8">
        <v>456</v>
      </c>
      <c r="E421" s="9">
        <v>12</v>
      </c>
      <c r="F421" s="10">
        <f t="shared" si="29"/>
        <v>5472</v>
      </c>
      <c r="G421" s="11">
        <v>6</v>
      </c>
      <c r="H421" s="10">
        <f t="shared" si="33"/>
        <v>2736</v>
      </c>
      <c r="I421" s="9">
        <f t="shared" si="30"/>
        <v>6</v>
      </c>
      <c r="J421" s="7">
        <v>95</v>
      </c>
      <c r="K421" s="8" t="s">
        <v>23</v>
      </c>
      <c r="L421" s="12" t="s">
        <v>17</v>
      </c>
    </row>
    <row r="422" spans="1:12" x14ac:dyDescent="0.3">
      <c r="A422" s="6">
        <v>42075.796851851854</v>
      </c>
      <c r="B422" s="7">
        <v>30</v>
      </c>
      <c r="C422" s="8" t="s">
        <v>26</v>
      </c>
      <c r="D422" s="8">
        <v>590</v>
      </c>
      <c r="E422" s="9">
        <v>12</v>
      </c>
      <c r="F422" s="10">
        <f t="shared" si="29"/>
        <v>7080</v>
      </c>
      <c r="G422" s="11">
        <v>6</v>
      </c>
      <c r="H422" s="10">
        <f t="shared" si="33"/>
        <v>3540</v>
      </c>
      <c r="I422" s="9">
        <f t="shared" si="30"/>
        <v>6</v>
      </c>
      <c r="J422" s="7">
        <v>7</v>
      </c>
      <c r="K422" s="8" t="s">
        <v>24</v>
      </c>
      <c r="L422" s="12" t="s">
        <v>17</v>
      </c>
    </row>
    <row r="423" spans="1:12" x14ac:dyDescent="0.3">
      <c r="A423" s="6">
        <v>42075.796851851854</v>
      </c>
      <c r="B423" s="7">
        <v>30</v>
      </c>
      <c r="C423" s="8" t="s">
        <v>26</v>
      </c>
      <c r="D423" s="8">
        <v>20</v>
      </c>
      <c r="E423" s="9">
        <v>12</v>
      </c>
      <c r="F423" s="10">
        <f t="shared" si="29"/>
        <v>240</v>
      </c>
      <c r="G423" s="11">
        <v>6</v>
      </c>
      <c r="H423" s="10">
        <f t="shared" si="33"/>
        <v>120</v>
      </c>
      <c r="I423" s="9">
        <f t="shared" si="30"/>
        <v>6</v>
      </c>
      <c r="J423" s="7">
        <v>7</v>
      </c>
      <c r="K423" s="8" t="s">
        <v>24</v>
      </c>
      <c r="L423" s="12" t="s">
        <v>17</v>
      </c>
    </row>
    <row r="424" spans="1:12" x14ac:dyDescent="0.3">
      <c r="A424" s="6">
        <v>42073.642685185187</v>
      </c>
      <c r="B424" s="7">
        <v>30</v>
      </c>
      <c r="C424" s="8" t="s">
        <v>26</v>
      </c>
      <c r="D424" s="8">
        <v>900</v>
      </c>
      <c r="E424" s="9">
        <v>12</v>
      </c>
      <c r="F424" s="10">
        <f t="shared" si="29"/>
        <v>10800</v>
      </c>
      <c r="G424" s="11">
        <v>6</v>
      </c>
      <c r="H424" s="10">
        <f>G424+D424</f>
        <v>906</v>
      </c>
      <c r="I424" s="9">
        <f t="shared" si="30"/>
        <v>6</v>
      </c>
      <c r="J424" s="7">
        <v>14</v>
      </c>
      <c r="K424" s="8" t="s">
        <v>25</v>
      </c>
      <c r="L424" s="12" t="s">
        <v>17</v>
      </c>
    </row>
    <row r="425" spans="1:12" x14ac:dyDescent="0.3">
      <c r="A425" s="6">
        <v>42073.642685185187</v>
      </c>
      <c r="B425" s="7">
        <v>30</v>
      </c>
      <c r="C425" s="8" t="s">
        <v>26</v>
      </c>
      <c r="D425" s="8">
        <v>80</v>
      </c>
      <c r="E425" s="9">
        <v>12</v>
      </c>
      <c r="F425" s="10">
        <f t="shared" si="29"/>
        <v>960</v>
      </c>
      <c r="G425" s="11">
        <v>6</v>
      </c>
      <c r="H425" s="10">
        <f>G425*D425</f>
        <v>480</v>
      </c>
      <c r="I425" s="9">
        <f t="shared" si="30"/>
        <v>6</v>
      </c>
      <c r="J425" s="7">
        <v>14</v>
      </c>
      <c r="K425" s="8" t="s">
        <v>25</v>
      </c>
      <c r="L425" s="12" t="s">
        <v>17</v>
      </c>
    </row>
    <row r="426" spans="1:12" x14ac:dyDescent="0.3">
      <c r="A426" s="6">
        <v>42069.070405092592</v>
      </c>
      <c r="B426" s="7">
        <v>30</v>
      </c>
      <c r="C426" s="8" t="s">
        <v>26</v>
      </c>
      <c r="D426" s="8">
        <v>744</v>
      </c>
      <c r="E426" s="9">
        <v>12</v>
      </c>
      <c r="F426" s="10">
        <f t="shared" si="29"/>
        <v>8928</v>
      </c>
      <c r="G426" s="11">
        <v>6</v>
      </c>
      <c r="H426" s="10">
        <f>G426*D426</f>
        <v>4464</v>
      </c>
      <c r="I426" s="9">
        <f t="shared" si="30"/>
        <v>6</v>
      </c>
      <c r="J426" s="7">
        <v>846</v>
      </c>
      <c r="K426" s="8" t="s">
        <v>30</v>
      </c>
      <c r="L426" s="12" t="s">
        <v>17</v>
      </c>
    </row>
    <row r="427" spans="1:12" x14ac:dyDescent="0.3">
      <c r="A427" s="6">
        <v>42052.916250000002</v>
      </c>
      <c r="B427" s="7">
        <v>30</v>
      </c>
      <c r="C427" s="8" t="s">
        <v>26</v>
      </c>
      <c r="D427" s="8">
        <v>760</v>
      </c>
      <c r="E427" s="9">
        <v>12</v>
      </c>
      <c r="F427" s="10">
        <f t="shared" si="29"/>
        <v>9120</v>
      </c>
      <c r="G427" s="11">
        <v>6</v>
      </c>
      <c r="H427" s="10">
        <f>G427+D427</f>
        <v>766</v>
      </c>
      <c r="I427" s="9">
        <f t="shared" si="30"/>
        <v>6</v>
      </c>
      <c r="J427" s="7">
        <v>14</v>
      </c>
      <c r="K427" s="8" t="s">
        <v>25</v>
      </c>
      <c r="L427" s="12" t="s">
        <v>17</v>
      </c>
    </row>
    <row r="428" spans="1:12" x14ac:dyDescent="0.3">
      <c r="A428" s="6">
        <v>42052.916250000002</v>
      </c>
      <c r="B428" s="7">
        <v>30</v>
      </c>
      <c r="C428" s="8" t="s">
        <v>26</v>
      </c>
      <c r="D428" s="8">
        <v>456</v>
      </c>
      <c r="E428" s="9">
        <v>12</v>
      </c>
      <c r="F428" s="10">
        <f t="shared" si="29"/>
        <v>5472</v>
      </c>
      <c r="G428" s="11">
        <v>6</v>
      </c>
      <c r="H428" s="10">
        <f>G428+D428</f>
        <v>462</v>
      </c>
      <c r="I428" s="9">
        <f t="shared" si="30"/>
        <v>6</v>
      </c>
      <c r="J428" s="7">
        <v>14</v>
      </c>
      <c r="K428" s="8" t="s">
        <v>25</v>
      </c>
      <c r="L428" s="12" t="s">
        <v>17</v>
      </c>
    </row>
    <row r="429" spans="1:12" x14ac:dyDescent="0.3">
      <c r="A429" s="6">
        <v>42045.74119212963</v>
      </c>
      <c r="B429" s="7">
        <v>30</v>
      </c>
      <c r="C429" s="8" t="s">
        <v>26</v>
      </c>
      <c r="D429" s="8">
        <v>70</v>
      </c>
      <c r="E429" s="9">
        <v>12</v>
      </c>
      <c r="F429" s="10">
        <f t="shared" si="29"/>
        <v>840</v>
      </c>
      <c r="G429" s="11">
        <v>6</v>
      </c>
      <c r="H429" s="10">
        <f>G429+D429</f>
        <v>76</v>
      </c>
      <c r="I429" s="9">
        <f t="shared" si="30"/>
        <v>6</v>
      </c>
      <c r="J429" s="7">
        <v>23</v>
      </c>
      <c r="K429" s="8" t="s">
        <v>21</v>
      </c>
      <c r="L429" s="12" t="s">
        <v>17</v>
      </c>
    </row>
    <row r="430" spans="1:12" x14ac:dyDescent="0.3">
      <c r="A430" s="6">
        <v>42045.74119212963</v>
      </c>
      <c r="B430" s="7">
        <v>30</v>
      </c>
      <c r="C430" s="8" t="s">
        <v>26</v>
      </c>
      <c r="D430" s="8">
        <v>50</v>
      </c>
      <c r="E430" s="9">
        <v>12</v>
      </c>
      <c r="F430" s="10">
        <f t="shared" si="29"/>
        <v>600</v>
      </c>
      <c r="G430" s="11">
        <v>6</v>
      </c>
      <c r="H430" s="10">
        <f>G430+D430</f>
        <v>56</v>
      </c>
      <c r="I430" s="9">
        <f t="shared" si="30"/>
        <v>6</v>
      </c>
      <c r="J430" s="7">
        <v>23</v>
      </c>
      <c r="K430" s="8" t="s">
        <v>21</v>
      </c>
      <c r="L430" s="12" t="s">
        <v>17</v>
      </c>
    </row>
    <row r="431" spans="1:12" x14ac:dyDescent="0.3">
      <c r="A431" s="6">
        <v>42037.283865740741</v>
      </c>
      <c r="B431" s="7">
        <v>30</v>
      </c>
      <c r="C431" s="8" t="s">
        <v>26</v>
      </c>
      <c r="D431" s="8">
        <v>850</v>
      </c>
      <c r="E431" s="9">
        <v>12</v>
      </c>
      <c r="F431" s="10">
        <f t="shared" si="29"/>
        <v>10200</v>
      </c>
      <c r="G431" s="11">
        <v>6</v>
      </c>
      <c r="H431" s="10">
        <f>G431*D431</f>
        <v>5100</v>
      </c>
      <c r="I431" s="9">
        <f t="shared" si="30"/>
        <v>6</v>
      </c>
      <c r="J431" s="7">
        <v>572</v>
      </c>
      <c r="K431" s="8" t="s">
        <v>16</v>
      </c>
      <c r="L431" s="12" t="s">
        <v>17</v>
      </c>
    </row>
    <row r="432" spans="1:12" x14ac:dyDescent="0.3">
      <c r="A432" s="6">
        <v>42037.283865740741</v>
      </c>
      <c r="B432" s="7">
        <v>30</v>
      </c>
      <c r="C432" s="8" t="s">
        <v>26</v>
      </c>
      <c r="D432" s="8">
        <v>456</v>
      </c>
      <c r="E432" s="9">
        <v>12</v>
      </c>
      <c r="F432" s="10">
        <f t="shared" si="29"/>
        <v>5472</v>
      </c>
      <c r="G432" s="11">
        <v>6</v>
      </c>
      <c r="H432" s="10">
        <f>G432*D432</f>
        <v>2736</v>
      </c>
      <c r="I432" s="9">
        <f t="shared" si="30"/>
        <v>6</v>
      </c>
      <c r="J432" s="7">
        <v>572</v>
      </c>
      <c r="K432" s="8" t="s">
        <v>16</v>
      </c>
      <c r="L432" s="12" t="s">
        <v>17</v>
      </c>
    </row>
    <row r="433" spans="1:12" x14ac:dyDescent="0.3">
      <c r="A433" s="6">
        <v>42033.539594907408</v>
      </c>
      <c r="B433" s="7">
        <v>30</v>
      </c>
      <c r="C433" s="8" t="s">
        <v>26</v>
      </c>
      <c r="D433" s="8">
        <v>555</v>
      </c>
      <c r="E433" s="9">
        <v>12</v>
      </c>
      <c r="F433" s="10">
        <f t="shared" si="29"/>
        <v>6660</v>
      </c>
      <c r="G433" s="11">
        <v>6</v>
      </c>
      <c r="H433" s="10">
        <f>G433+D433</f>
        <v>561</v>
      </c>
      <c r="I433" s="9">
        <f t="shared" si="30"/>
        <v>6</v>
      </c>
      <c r="J433" s="7">
        <v>14</v>
      </c>
      <c r="K433" s="8" t="s">
        <v>25</v>
      </c>
      <c r="L433" s="12" t="s">
        <v>17</v>
      </c>
    </row>
    <row r="434" spans="1:12" x14ac:dyDescent="0.3">
      <c r="A434" s="6">
        <v>42033.539594907408</v>
      </c>
      <c r="B434" s="7">
        <v>30</v>
      </c>
      <c r="C434" s="8" t="s">
        <v>26</v>
      </c>
      <c r="D434" s="8">
        <v>130</v>
      </c>
      <c r="E434" s="9">
        <v>12</v>
      </c>
      <c r="F434" s="10">
        <f t="shared" ref="F434:F442" si="34">E434*D434</f>
        <v>1560</v>
      </c>
      <c r="G434" s="11">
        <v>6</v>
      </c>
      <c r="H434" s="10">
        <f t="shared" ref="H434:H465" si="35">G434*D434</f>
        <v>780</v>
      </c>
      <c r="I434" s="9">
        <f t="shared" si="30"/>
        <v>6</v>
      </c>
      <c r="J434" s="7">
        <v>14</v>
      </c>
      <c r="K434" s="8" t="s">
        <v>25</v>
      </c>
      <c r="L434" s="12" t="s">
        <v>17</v>
      </c>
    </row>
    <row r="435" spans="1:12" x14ac:dyDescent="0.3">
      <c r="A435" s="6">
        <v>42012.642372685186</v>
      </c>
      <c r="B435" s="7">
        <v>30</v>
      </c>
      <c r="C435" s="8" t="s">
        <v>26</v>
      </c>
      <c r="D435" s="8">
        <v>548</v>
      </c>
      <c r="E435" s="9">
        <v>12</v>
      </c>
      <c r="F435" s="10">
        <f t="shared" si="34"/>
        <v>6576</v>
      </c>
      <c r="G435" s="11">
        <v>6</v>
      </c>
      <c r="H435" s="10">
        <f t="shared" si="35"/>
        <v>3288</v>
      </c>
      <c r="I435" s="9">
        <f t="shared" si="30"/>
        <v>6</v>
      </c>
      <c r="J435" s="7">
        <v>95</v>
      </c>
      <c r="K435" s="8" t="s">
        <v>23</v>
      </c>
      <c r="L435" s="12" t="s">
        <v>17</v>
      </c>
    </row>
    <row r="436" spans="1:12" x14ac:dyDescent="0.3">
      <c r="A436" s="6">
        <v>42012.642372685186</v>
      </c>
      <c r="B436" s="7">
        <v>30</v>
      </c>
      <c r="C436" s="8" t="s">
        <v>26</v>
      </c>
      <c r="D436" s="8">
        <v>390</v>
      </c>
      <c r="E436" s="9">
        <v>12</v>
      </c>
      <c r="F436" s="10">
        <f t="shared" si="34"/>
        <v>4680</v>
      </c>
      <c r="G436" s="11">
        <v>6</v>
      </c>
      <c r="H436" s="10">
        <f t="shared" si="35"/>
        <v>2340</v>
      </c>
      <c r="I436" s="9">
        <f t="shared" si="30"/>
        <v>6</v>
      </c>
      <c r="J436" s="7">
        <v>95</v>
      </c>
      <c r="K436" s="8" t="s">
        <v>23</v>
      </c>
      <c r="L436" s="12" t="s">
        <v>17</v>
      </c>
    </row>
    <row r="437" spans="1:12" x14ac:dyDescent="0.3">
      <c r="A437" s="6">
        <v>42009.351168981484</v>
      </c>
      <c r="B437" s="7">
        <v>30</v>
      </c>
      <c r="C437" s="8" t="s">
        <v>26</v>
      </c>
      <c r="D437" s="8">
        <v>270</v>
      </c>
      <c r="E437" s="9">
        <v>12</v>
      </c>
      <c r="F437" s="10">
        <f t="shared" si="34"/>
        <v>3240</v>
      </c>
      <c r="G437" s="11">
        <v>6</v>
      </c>
      <c r="H437" s="10">
        <f t="shared" si="35"/>
        <v>1620</v>
      </c>
      <c r="I437" s="9">
        <f t="shared" si="30"/>
        <v>6</v>
      </c>
      <c r="J437" s="7">
        <v>233</v>
      </c>
      <c r="K437" s="8" t="s">
        <v>13</v>
      </c>
      <c r="L437" s="12" t="s">
        <v>17</v>
      </c>
    </row>
    <row r="438" spans="1:12" x14ac:dyDescent="0.3">
      <c r="A438" s="6">
        <v>42006</v>
      </c>
      <c r="B438" s="7">
        <v>30</v>
      </c>
      <c r="C438" s="8" t="s">
        <v>26</v>
      </c>
      <c r="D438" s="8">
        <v>270</v>
      </c>
      <c r="E438" s="9">
        <v>12</v>
      </c>
      <c r="F438" s="10">
        <f t="shared" si="34"/>
        <v>3240</v>
      </c>
      <c r="G438" s="11">
        <v>6</v>
      </c>
      <c r="H438" s="10">
        <f t="shared" si="35"/>
        <v>1620</v>
      </c>
      <c r="I438" s="9">
        <f t="shared" si="30"/>
        <v>6</v>
      </c>
      <c r="J438" s="7">
        <v>233</v>
      </c>
      <c r="K438" s="8" t="s">
        <v>13</v>
      </c>
      <c r="L438" s="12" t="s">
        <v>17</v>
      </c>
    </row>
    <row r="439" spans="1:12" x14ac:dyDescent="0.3">
      <c r="A439" s="6">
        <v>42069.070405092592</v>
      </c>
      <c r="B439" s="7">
        <v>31</v>
      </c>
      <c r="C439" s="8" t="s">
        <v>26</v>
      </c>
      <c r="D439" s="8">
        <v>890</v>
      </c>
      <c r="E439" s="9">
        <v>12</v>
      </c>
      <c r="F439" s="10">
        <f t="shared" si="34"/>
        <v>10680</v>
      </c>
      <c r="G439" s="11">
        <v>6</v>
      </c>
      <c r="H439" s="10">
        <f t="shared" si="35"/>
        <v>5340</v>
      </c>
      <c r="I439" s="9">
        <f t="shared" ref="I439:I450" si="36">E439-G439</f>
        <v>6</v>
      </c>
      <c r="J439" s="7">
        <v>846</v>
      </c>
      <c r="K439" s="8" t="s">
        <v>30</v>
      </c>
      <c r="L439" s="12" t="s">
        <v>17</v>
      </c>
    </row>
    <row r="440" spans="1:12" x14ac:dyDescent="0.3">
      <c r="A440" s="6">
        <v>42397.334224537037</v>
      </c>
      <c r="B440" s="7">
        <v>45</v>
      </c>
      <c r="C440" s="8" t="s">
        <v>20</v>
      </c>
      <c r="D440" s="8">
        <v>100</v>
      </c>
      <c r="E440" s="9">
        <v>12</v>
      </c>
      <c r="F440" s="10">
        <f t="shared" si="34"/>
        <v>1200</v>
      </c>
      <c r="G440" s="11">
        <v>8</v>
      </c>
      <c r="H440" s="10">
        <f t="shared" si="35"/>
        <v>800</v>
      </c>
      <c r="I440" s="9">
        <f t="shared" si="36"/>
        <v>4</v>
      </c>
      <c r="J440" s="7">
        <v>686</v>
      </c>
      <c r="K440" s="8" t="s">
        <v>31</v>
      </c>
      <c r="L440" s="12" t="s">
        <v>14</v>
      </c>
    </row>
    <row r="441" spans="1:12" x14ac:dyDescent="0.3">
      <c r="A441" s="6">
        <v>42341</v>
      </c>
      <c r="B441" s="7">
        <v>45</v>
      </c>
      <c r="C441" s="8" t="s">
        <v>20</v>
      </c>
      <c r="D441" s="8">
        <v>1000</v>
      </c>
      <c r="E441" s="9">
        <v>12</v>
      </c>
      <c r="F441" s="10">
        <f t="shared" si="34"/>
        <v>12000</v>
      </c>
      <c r="G441" s="11">
        <v>8</v>
      </c>
      <c r="H441" s="10">
        <f t="shared" si="35"/>
        <v>8000</v>
      </c>
      <c r="I441" s="9">
        <f t="shared" si="36"/>
        <v>4</v>
      </c>
      <c r="J441" s="7">
        <v>450</v>
      </c>
      <c r="K441" s="8" t="s">
        <v>18</v>
      </c>
      <c r="L441" s="12" t="s">
        <v>19</v>
      </c>
    </row>
    <row r="442" spans="1:12" x14ac:dyDescent="0.3">
      <c r="A442" s="6">
        <v>42305.334224537037</v>
      </c>
      <c r="B442" s="7">
        <v>45</v>
      </c>
      <c r="C442" s="8" t="s">
        <v>20</v>
      </c>
      <c r="D442" s="8">
        <v>2000</v>
      </c>
      <c r="E442" s="9">
        <v>12</v>
      </c>
      <c r="F442" s="10">
        <f t="shared" si="34"/>
        <v>24000</v>
      </c>
      <c r="G442" s="11">
        <v>8</v>
      </c>
      <c r="H442" s="10">
        <f t="shared" si="35"/>
        <v>16000</v>
      </c>
      <c r="I442" s="9">
        <f t="shared" si="36"/>
        <v>4</v>
      </c>
      <c r="J442" s="7">
        <v>23</v>
      </c>
      <c r="K442" s="8" t="s">
        <v>21</v>
      </c>
      <c r="L442" s="12" t="s">
        <v>17</v>
      </c>
    </row>
    <row r="443" spans="1:12" x14ac:dyDescent="0.3">
      <c r="A443" s="6">
        <v>42305.334224537037</v>
      </c>
      <c r="B443" s="7">
        <v>45</v>
      </c>
      <c r="C443" s="8" t="s">
        <v>20</v>
      </c>
      <c r="D443" s="8">
        <v>700</v>
      </c>
      <c r="E443" s="9">
        <v>12</v>
      </c>
      <c r="F443" s="10">
        <f>E443*J443</f>
        <v>6864</v>
      </c>
      <c r="G443" s="11">
        <v>8</v>
      </c>
      <c r="H443" s="10">
        <f t="shared" si="35"/>
        <v>5600</v>
      </c>
      <c r="I443" s="9">
        <f t="shared" si="36"/>
        <v>4</v>
      </c>
      <c r="J443" s="7">
        <v>572</v>
      </c>
      <c r="K443" s="8" t="s">
        <v>16</v>
      </c>
      <c r="L443" s="12" t="s">
        <v>17</v>
      </c>
    </row>
    <row r="444" spans="1:12" x14ac:dyDescent="0.3">
      <c r="A444" s="6">
        <v>42305.334224537037</v>
      </c>
      <c r="B444" s="7">
        <v>45</v>
      </c>
      <c r="C444" s="8" t="s">
        <v>20</v>
      </c>
      <c r="D444" s="8">
        <v>700</v>
      </c>
      <c r="E444" s="9">
        <v>12</v>
      </c>
      <c r="F444" s="10">
        <f>E444*D444</f>
        <v>8400</v>
      </c>
      <c r="G444" s="11">
        <v>8</v>
      </c>
      <c r="H444" s="10">
        <f t="shared" si="35"/>
        <v>5600</v>
      </c>
      <c r="I444" s="9">
        <f t="shared" si="36"/>
        <v>4</v>
      </c>
      <c r="J444" s="7">
        <v>686</v>
      </c>
      <c r="K444" s="8" t="s">
        <v>31</v>
      </c>
      <c r="L444" s="12" t="s">
        <v>17</v>
      </c>
    </row>
    <row r="445" spans="1:12" x14ac:dyDescent="0.3">
      <c r="A445" s="6">
        <v>42305.334224537037</v>
      </c>
      <c r="B445" s="7">
        <v>45</v>
      </c>
      <c r="C445" s="8" t="s">
        <v>20</v>
      </c>
      <c r="D445" s="8">
        <v>700</v>
      </c>
      <c r="E445" s="9">
        <v>12</v>
      </c>
      <c r="F445" s="10">
        <f>E445*D445</f>
        <v>8400</v>
      </c>
      <c r="G445" s="11">
        <v>8</v>
      </c>
      <c r="H445" s="10">
        <f t="shared" si="35"/>
        <v>5600</v>
      </c>
      <c r="I445" s="9">
        <f t="shared" si="36"/>
        <v>4</v>
      </c>
      <c r="J445" s="7">
        <v>14</v>
      </c>
      <c r="K445" s="8" t="s">
        <v>25</v>
      </c>
      <c r="L445" s="12" t="s">
        <v>14</v>
      </c>
    </row>
    <row r="446" spans="1:12" x14ac:dyDescent="0.3">
      <c r="A446" s="6">
        <v>42305.334224537037</v>
      </c>
      <c r="B446" s="7">
        <v>45</v>
      </c>
      <c r="C446" s="8" t="s">
        <v>20</v>
      </c>
      <c r="D446" s="8">
        <v>600</v>
      </c>
      <c r="E446" s="9">
        <v>12</v>
      </c>
      <c r="F446" s="10">
        <f>E446*D446</f>
        <v>7200</v>
      </c>
      <c r="G446" s="11">
        <v>8</v>
      </c>
      <c r="H446" s="10">
        <f t="shared" si="35"/>
        <v>4800</v>
      </c>
      <c r="I446" s="9">
        <f t="shared" si="36"/>
        <v>4</v>
      </c>
      <c r="J446" s="7">
        <v>14</v>
      </c>
      <c r="K446" s="8" t="s">
        <v>25</v>
      </c>
      <c r="L446" s="12" t="s">
        <v>14</v>
      </c>
    </row>
    <row r="447" spans="1:12" x14ac:dyDescent="0.3">
      <c r="A447" s="6">
        <v>42305.334224537037</v>
      </c>
      <c r="B447" s="7">
        <v>45</v>
      </c>
      <c r="C447" s="8" t="s">
        <v>20</v>
      </c>
      <c r="D447" s="8">
        <v>600</v>
      </c>
      <c r="E447" s="9">
        <v>12</v>
      </c>
      <c r="F447" s="10">
        <f>E447*D447</f>
        <v>7200</v>
      </c>
      <c r="G447" s="11">
        <v>8</v>
      </c>
      <c r="H447" s="10">
        <f t="shared" si="35"/>
        <v>4800</v>
      </c>
      <c r="I447" s="9">
        <f t="shared" si="36"/>
        <v>4</v>
      </c>
      <c r="J447" s="7">
        <v>686</v>
      </c>
      <c r="K447" s="8" t="s">
        <v>31</v>
      </c>
      <c r="L447" s="12" t="s">
        <v>14</v>
      </c>
    </row>
    <row r="448" spans="1:12" x14ac:dyDescent="0.3">
      <c r="A448" s="6">
        <v>42305.334224537037</v>
      </c>
      <c r="B448" s="7">
        <v>45</v>
      </c>
      <c r="C448" s="8" t="s">
        <v>20</v>
      </c>
      <c r="D448" s="8">
        <v>500</v>
      </c>
      <c r="E448" s="9">
        <v>12</v>
      </c>
      <c r="F448" s="10">
        <f>E448*J448</f>
        <v>6684</v>
      </c>
      <c r="G448" s="11">
        <v>8</v>
      </c>
      <c r="H448" s="10">
        <f t="shared" si="35"/>
        <v>4000</v>
      </c>
      <c r="I448" s="9">
        <f t="shared" si="36"/>
        <v>4</v>
      </c>
      <c r="J448" s="7">
        <v>557</v>
      </c>
      <c r="K448" s="8" t="s">
        <v>27</v>
      </c>
      <c r="L448" s="12" t="s">
        <v>17</v>
      </c>
    </row>
    <row r="449" spans="1:12" x14ac:dyDescent="0.3">
      <c r="A449" s="6">
        <v>42305.334224537037</v>
      </c>
      <c r="B449" s="7">
        <v>45</v>
      </c>
      <c r="C449" s="8" t="s">
        <v>20</v>
      </c>
      <c r="D449" s="8">
        <v>500</v>
      </c>
      <c r="E449" s="9">
        <v>12</v>
      </c>
      <c r="F449" s="10">
        <f>E449*D449</f>
        <v>6000</v>
      </c>
      <c r="G449" s="11">
        <v>8</v>
      </c>
      <c r="H449" s="10">
        <f t="shared" si="35"/>
        <v>4000</v>
      </c>
      <c r="I449" s="9">
        <f t="shared" si="36"/>
        <v>4</v>
      </c>
      <c r="J449" s="7">
        <v>7</v>
      </c>
      <c r="K449" s="8" t="s">
        <v>24</v>
      </c>
      <c r="L449" s="12" t="s">
        <v>14</v>
      </c>
    </row>
    <row r="450" spans="1:12" x14ac:dyDescent="0.3">
      <c r="A450" s="6">
        <v>42305.334224537037</v>
      </c>
      <c r="B450" s="7">
        <v>45</v>
      </c>
      <c r="C450" s="8" t="s">
        <v>20</v>
      </c>
      <c r="D450" s="8">
        <v>200</v>
      </c>
      <c r="E450" s="9">
        <v>12</v>
      </c>
      <c r="F450" s="10">
        <f>E450*D450</f>
        <v>2400</v>
      </c>
      <c r="G450" s="11">
        <v>8</v>
      </c>
      <c r="H450" s="10">
        <f t="shared" si="35"/>
        <v>1600</v>
      </c>
      <c r="I450" s="9">
        <f t="shared" si="36"/>
        <v>4</v>
      </c>
      <c r="J450" s="7">
        <v>23</v>
      </c>
      <c r="K450" s="8" t="s">
        <v>21</v>
      </c>
      <c r="L450" s="12" t="s">
        <v>17</v>
      </c>
    </row>
    <row r="451" spans="1:12" x14ac:dyDescent="0.3">
      <c r="A451" s="6">
        <v>42305.334224537037</v>
      </c>
      <c r="B451" s="7">
        <v>45</v>
      </c>
      <c r="C451" s="8" t="s">
        <v>20</v>
      </c>
      <c r="D451" s="8">
        <v>200</v>
      </c>
      <c r="E451" s="9">
        <v>12</v>
      </c>
      <c r="F451" s="10">
        <f>E451*J451</f>
        <v>6684</v>
      </c>
      <c r="G451" s="11">
        <v>8</v>
      </c>
      <c r="H451" s="10">
        <f t="shared" si="35"/>
        <v>1600</v>
      </c>
      <c r="I451" s="9"/>
      <c r="J451" s="7">
        <v>557</v>
      </c>
      <c r="K451" s="8" t="s">
        <v>27</v>
      </c>
      <c r="L451" s="12" t="s">
        <v>17</v>
      </c>
    </row>
    <row r="452" spans="1:12" x14ac:dyDescent="0.3">
      <c r="A452" s="6">
        <v>42305.334224537037</v>
      </c>
      <c r="B452" s="7">
        <v>45</v>
      </c>
      <c r="C452" s="8" t="s">
        <v>20</v>
      </c>
      <c r="D452" s="8">
        <v>200</v>
      </c>
      <c r="E452" s="9">
        <v>12</v>
      </c>
      <c r="F452" s="10">
        <f t="shared" ref="F452:F471" si="37">E452*D452</f>
        <v>2400</v>
      </c>
      <c r="G452" s="11">
        <v>8</v>
      </c>
      <c r="H452" s="10">
        <f t="shared" si="35"/>
        <v>1600</v>
      </c>
      <c r="I452" s="9">
        <f t="shared" ref="I452:I515" si="38">E452-G452</f>
        <v>4</v>
      </c>
      <c r="J452" s="7">
        <v>686</v>
      </c>
      <c r="K452" s="8" t="s">
        <v>31</v>
      </c>
      <c r="L452" s="12" t="s">
        <v>14</v>
      </c>
    </row>
    <row r="453" spans="1:12" x14ac:dyDescent="0.3">
      <c r="A453" s="6">
        <v>42301.598298611112</v>
      </c>
      <c r="B453" s="7">
        <v>45</v>
      </c>
      <c r="C453" s="8" t="s">
        <v>20</v>
      </c>
      <c r="D453" s="8">
        <v>600</v>
      </c>
      <c r="E453" s="9">
        <v>12</v>
      </c>
      <c r="F453" s="10">
        <f t="shared" si="37"/>
        <v>7200</v>
      </c>
      <c r="G453" s="11">
        <v>8</v>
      </c>
      <c r="H453" s="10">
        <f t="shared" si="35"/>
        <v>4800</v>
      </c>
      <c r="I453" s="9">
        <f t="shared" si="38"/>
        <v>4</v>
      </c>
      <c r="J453" s="7">
        <v>572</v>
      </c>
      <c r="K453" s="8" t="s">
        <v>16</v>
      </c>
      <c r="L453" s="12" t="s">
        <v>38</v>
      </c>
    </row>
    <row r="454" spans="1:12" x14ac:dyDescent="0.3">
      <c r="A454" s="6">
        <v>42244.334224537037</v>
      </c>
      <c r="B454" s="7">
        <v>45</v>
      </c>
      <c r="C454" s="8" t="s">
        <v>20</v>
      </c>
      <c r="D454" s="8">
        <v>2000</v>
      </c>
      <c r="E454" s="9">
        <v>12</v>
      </c>
      <c r="F454" s="10">
        <f t="shared" si="37"/>
        <v>24000</v>
      </c>
      <c r="G454" s="11">
        <v>8</v>
      </c>
      <c r="H454" s="10">
        <f t="shared" si="35"/>
        <v>16000</v>
      </c>
      <c r="I454" s="9">
        <f t="shared" si="38"/>
        <v>4</v>
      </c>
      <c r="J454" s="7">
        <v>23</v>
      </c>
      <c r="K454" s="8" t="s">
        <v>21</v>
      </c>
      <c r="L454" s="12" t="s">
        <v>17</v>
      </c>
    </row>
    <row r="455" spans="1:12" x14ac:dyDescent="0.3">
      <c r="A455" s="6">
        <v>42241</v>
      </c>
      <c r="B455" s="7">
        <v>45</v>
      </c>
      <c r="C455" s="8" t="s">
        <v>20</v>
      </c>
      <c r="D455" s="8">
        <v>700</v>
      </c>
      <c r="E455" s="9">
        <v>12</v>
      </c>
      <c r="F455" s="10">
        <f t="shared" si="37"/>
        <v>8400</v>
      </c>
      <c r="G455" s="11">
        <v>8</v>
      </c>
      <c r="H455" s="10">
        <f t="shared" si="35"/>
        <v>5600</v>
      </c>
      <c r="I455" s="9">
        <f t="shared" si="38"/>
        <v>4</v>
      </c>
      <c r="J455" s="7">
        <v>572</v>
      </c>
      <c r="K455" s="8" t="s">
        <v>16</v>
      </c>
      <c r="L455" s="12" t="s">
        <v>14</v>
      </c>
    </row>
    <row r="456" spans="1:12" x14ac:dyDescent="0.3">
      <c r="A456" s="6">
        <v>42184.539606481485</v>
      </c>
      <c r="B456" s="7">
        <v>45</v>
      </c>
      <c r="C456" s="8" t="s">
        <v>20</v>
      </c>
      <c r="D456" s="8">
        <v>600</v>
      </c>
      <c r="E456" s="9">
        <v>12</v>
      </c>
      <c r="F456" s="10">
        <f t="shared" si="37"/>
        <v>7200</v>
      </c>
      <c r="G456" s="11">
        <v>8</v>
      </c>
      <c r="H456" s="10">
        <f t="shared" si="35"/>
        <v>4800</v>
      </c>
      <c r="I456" s="9">
        <f t="shared" si="38"/>
        <v>4</v>
      </c>
      <c r="J456" s="7">
        <v>23</v>
      </c>
      <c r="K456" s="8" t="s">
        <v>21</v>
      </c>
      <c r="L456" s="12" t="s">
        <v>17</v>
      </c>
    </row>
    <row r="457" spans="1:12" x14ac:dyDescent="0.3">
      <c r="A457" s="6">
        <v>42177</v>
      </c>
      <c r="B457" s="7">
        <v>45</v>
      </c>
      <c r="C457" s="8" t="s">
        <v>20</v>
      </c>
      <c r="D457" s="8">
        <v>700</v>
      </c>
      <c r="E457" s="9">
        <v>12</v>
      </c>
      <c r="F457" s="10">
        <f t="shared" si="37"/>
        <v>8400</v>
      </c>
      <c r="G457" s="11">
        <v>8</v>
      </c>
      <c r="H457" s="10">
        <f t="shared" si="35"/>
        <v>5600</v>
      </c>
      <c r="I457" s="9">
        <f t="shared" si="38"/>
        <v>4</v>
      </c>
      <c r="J457" s="7">
        <v>7</v>
      </c>
      <c r="K457" s="8" t="s">
        <v>24</v>
      </c>
      <c r="L457" s="12" t="s">
        <v>14</v>
      </c>
    </row>
    <row r="458" spans="1:12" x14ac:dyDescent="0.3">
      <c r="A458" s="6">
        <v>42175.048634259256</v>
      </c>
      <c r="B458" s="7">
        <v>45</v>
      </c>
      <c r="C458" s="8" t="s">
        <v>20</v>
      </c>
      <c r="D458" s="8">
        <v>500</v>
      </c>
      <c r="E458" s="9">
        <v>12</v>
      </c>
      <c r="F458" s="10">
        <f t="shared" si="37"/>
        <v>6000</v>
      </c>
      <c r="G458" s="11">
        <v>8</v>
      </c>
      <c r="H458" s="10">
        <f t="shared" si="35"/>
        <v>4000</v>
      </c>
      <c r="I458" s="9">
        <f t="shared" si="38"/>
        <v>4</v>
      </c>
      <c r="J458" s="7">
        <v>557</v>
      </c>
      <c r="K458" s="8" t="s">
        <v>27</v>
      </c>
      <c r="L458" s="12" t="s">
        <v>14</v>
      </c>
    </row>
    <row r="459" spans="1:12" x14ac:dyDescent="0.3">
      <c r="A459" s="6">
        <v>42090.102986111109</v>
      </c>
      <c r="B459" s="7">
        <v>45</v>
      </c>
      <c r="C459" s="8" t="s">
        <v>20</v>
      </c>
      <c r="D459" s="8">
        <v>100</v>
      </c>
      <c r="E459" s="9">
        <v>12</v>
      </c>
      <c r="F459" s="10">
        <f t="shared" si="37"/>
        <v>1200</v>
      </c>
      <c r="G459" s="11">
        <v>8</v>
      </c>
      <c r="H459" s="10">
        <f t="shared" si="35"/>
        <v>800</v>
      </c>
      <c r="I459" s="9">
        <f t="shared" si="38"/>
        <v>4</v>
      </c>
      <c r="J459" s="7">
        <v>14</v>
      </c>
      <c r="K459" s="8" t="s">
        <v>25</v>
      </c>
      <c r="L459" s="12" t="s">
        <v>14</v>
      </c>
    </row>
    <row r="460" spans="1:12" x14ac:dyDescent="0.3">
      <c r="A460" s="6">
        <v>42076</v>
      </c>
      <c r="B460" s="7">
        <v>45</v>
      </c>
      <c r="C460" s="8" t="s">
        <v>20</v>
      </c>
      <c r="D460" s="8">
        <v>1000</v>
      </c>
      <c r="E460" s="9">
        <v>12</v>
      </c>
      <c r="F460" s="10">
        <f t="shared" si="37"/>
        <v>12000</v>
      </c>
      <c r="G460" s="11">
        <v>8</v>
      </c>
      <c r="H460" s="10">
        <f t="shared" si="35"/>
        <v>8000</v>
      </c>
      <c r="I460" s="9">
        <f t="shared" si="38"/>
        <v>4</v>
      </c>
      <c r="J460" s="7">
        <v>95</v>
      </c>
      <c r="K460" s="8" t="s">
        <v>23</v>
      </c>
      <c r="L460" s="12" t="s">
        <v>17</v>
      </c>
    </row>
    <row r="461" spans="1:12" x14ac:dyDescent="0.3">
      <c r="A461" s="6">
        <v>42057.564791666664</v>
      </c>
      <c r="B461" s="7">
        <v>45</v>
      </c>
      <c r="C461" s="8" t="s">
        <v>20</v>
      </c>
      <c r="D461" s="8">
        <v>600</v>
      </c>
      <c r="E461" s="9">
        <v>12</v>
      </c>
      <c r="F461" s="10">
        <f t="shared" si="37"/>
        <v>7200</v>
      </c>
      <c r="G461" s="11">
        <v>8</v>
      </c>
      <c r="H461" s="10">
        <f t="shared" si="35"/>
        <v>4800</v>
      </c>
      <c r="I461" s="9">
        <f t="shared" si="38"/>
        <v>4</v>
      </c>
      <c r="J461" s="7">
        <v>846</v>
      </c>
      <c r="K461" s="8" t="s">
        <v>105</v>
      </c>
      <c r="L461" s="12" t="s">
        <v>17</v>
      </c>
    </row>
    <row r="462" spans="1:12" x14ac:dyDescent="0.3">
      <c r="A462" s="6">
        <v>42054.536412037036</v>
      </c>
      <c r="B462" s="7">
        <v>45</v>
      </c>
      <c r="C462" s="8" t="s">
        <v>20</v>
      </c>
      <c r="D462" s="8">
        <v>600</v>
      </c>
      <c r="E462" s="9">
        <v>12</v>
      </c>
      <c r="F462" s="10">
        <f t="shared" si="37"/>
        <v>7200</v>
      </c>
      <c r="G462" s="11">
        <v>8</v>
      </c>
      <c r="H462" s="10">
        <f t="shared" si="35"/>
        <v>4800</v>
      </c>
      <c r="I462" s="9">
        <f t="shared" si="38"/>
        <v>4</v>
      </c>
      <c r="J462" s="7">
        <v>95</v>
      </c>
      <c r="K462" s="8" t="s">
        <v>23</v>
      </c>
      <c r="L462" s="12" t="s">
        <v>17</v>
      </c>
    </row>
    <row r="463" spans="1:12" x14ac:dyDescent="0.3">
      <c r="A463" s="6">
        <v>42053.213356481479</v>
      </c>
      <c r="B463" s="7">
        <v>45</v>
      </c>
      <c r="C463" s="8" t="s">
        <v>20</v>
      </c>
      <c r="D463" s="8">
        <v>1000</v>
      </c>
      <c r="E463" s="9">
        <v>12</v>
      </c>
      <c r="F463" s="10">
        <f t="shared" si="37"/>
        <v>12000</v>
      </c>
      <c r="G463" s="11">
        <v>8</v>
      </c>
      <c r="H463" s="10">
        <f t="shared" si="35"/>
        <v>8000</v>
      </c>
      <c r="I463" s="9">
        <f t="shared" si="38"/>
        <v>4</v>
      </c>
      <c r="J463" s="7">
        <v>450</v>
      </c>
      <c r="K463" s="8" t="s">
        <v>18</v>
      </c>
      <c r="L463" s="12" t="s">
        <v>19</v>
      </c>
    </row>
    <row r="464" spans="1:12" x14ac:dyDescent="0.3">
      <c r="A464" s="6">
        <v>42052.916250000002</v>
      </c>
      <c r="B464" s="7">
        <v>45</v>
      </c>
      <c r="C464" s="8" t="s">
        <v>20</v>
      </c>
      <c r="D464" s="8">
        <v>1000</v>
      </c>
      <c r="E464" s="9">
        <v>12</v>
      </c>
      <c r="F464" s="10">
        <f t="shared" si="37"/>
        <v>12000</v>
      </c>
      <c r="G464" s="11">
        <v>8</v>
      </c>
      <c r="H464" s="10">
        <f t="shared" si="35"/>
        <v>8000</v>
      </c>
      <c r="I464" s="9">
        <f t="shared" si="38"/>
        <v>4</v>
      </c>
      <c r="J464" s="7">
        <v>450</v>
      </c>
      <c r="K464" s="8" t="s">
        <v>18</v>
      </c>
      <c r="L464" s="12" t="s">
        <v>19</v>
      </c>
    </row>
    <row r="465" spans="1:12" x14ac:dyDescent="0.3">
      <c r="A465" s="6">
        <v>42051.302164351851</v>
      </c>
      <c r="B465" s="7">
        <v>45</v>
      </c>
      <c r="C465" s="8" t="s">
        <v>20</v>
      </c>
      <c r="D465" s="8">
        <v>1000</v>
      </c>
      <c r="E465" s="9">
        <v>12</v>
      </c>
      <c r="F465" s="10">
        <f t="shared" si="37"/>
        <v>12000</v>
      </c>
      <c r="G465" s="11">
        <v>8</v>
      </c>
      <c r="H465" s="10">
        <f t="shared" si="35"/>
        <v>8000</v>
      </c>
      <c r="I465" s="9">
        <f t="shared" si="38"/>
        <v>4</v>
      </c>
      <c r="J465" s="7">
        <v>450</v>
      </c>
      <c r="K465" s="8" t="s">
        <v>18</v>
      </c>
      <c r="L465" s="12" t="s">
        <v>19</v>
      </c>
    </row>
    <row r="466" spans="1:12" x14ac:dyDescent="0.3">
      <c r="A466" s="6">
        <v>42048</v>
      </c>
      <c r="B466" s="7">
        <v>45</v>
      </c>
      <c r="C466" s="8" t="s">
        <v>20</v>
      </c>
      <c r="D466" s="8">
        <v>1000</v>
      </c>
      <c r="E466" s="9">
        <v>12</v>
      </c>
      <c r="F466" s="10">
        <f t="shared" si="37"/>
        <v>12000</v>
      </c>
      <c r="G466" s="11">
        <v>8</v>
      </c>
      <c r="H466" s="10"/>
      <c r="I466" s="9">
        <f t="shared" si="38"/>
        <v>4</v>
      </c>
      <c r="J466" s="7">
        <v>95</v>
      </c>
      <c r="K466" s="8" t="s">
        <v>23</v>
      </c>
      <c r="L466" s="12" t="s">
        <v>17</v>
      </c>
    </row>
    <row r="467" spans="1:12" x14ac:dyDescent="0.3">
      <c r="A467" s="6">
        <v>42047</v>
      </c>
      <c r="B467" s="7">
        <v>45</v>
      </c>
      <c r="C467" s="8" t="s">
        <v>20</v>
      </c>
      <c r="D467" s="8">
        <v>1000</v>
      </c>
      <c r="E467" s="9">
        <v>12</v>
      </c>
      <c r="F467" s="10">
        <f t="shared" si="37"/>
        <v>12000</v>
      </c>
      <c r="G467" s="11">
        <v>8</v>
      </c>
      <c r="H467" s="10">
        <f t="shared" ref="H467:H483" si="39">G467*D467</f>
        <v>8000</v>
      </c>
      <c r="I467" s="9">
        <f t="shared" si="38"/>
        <v>4</v>
      </c>
      <c r="J467" s="7">
        <v>7</v>
      </c>
      <c r="K467" s="8" t="s">
        <v>24</v>
      </c>
      <c r="L467" s="12" t="s">
        <v>17</v>
      </c>
    </row>
    <row r="468" spans="1:12" x14ac:dyDescent="0.3">
      <c r="A468" s="6">
        <v>42047</v>
      </c>
      <c r="B468" s="7">
        <v>45</v>
      </c>
      <c r="C468" s="8" t="s">
        <v>20</v>
      </c>
      <c r="D468" s="8">
        <v>1000</v>
      </c>
      <c r="E468" s="9">
        <v>12</v>
      </c>
      <c r="F468" s="10">
        <f t="shared" si="37"/>
        <v>12000</v>
      </c>
      <c r="G468" s="11">
        <v>8</v>
      </c>
      <c r="H468" s="10">
        <f t="shared" si="39"/>
        <v>8000</v>
      </c>
      <c r="I468" s="9">
        <f t="shared" si="38"/>
        <v>4</v>
      </c>
      <c r="J468" s="7">
        <v>7</v>
      </c>
      <c r="K468" s="8" t="s">
        <v>24</v>
      </c>
      <c r="L468" s="12" t="s">
        <v>14</v>
      </c>
    </row>
    <row r="469" spans="1:12" x14ac:dyDescent="0.3">
      <c r="A469" s="6">
        <v>42047</v>
      </c>
      <c r="B469" s="7">
        <v>45</v>
      </c>
      <c r="C469" s="8" t="s">
        <v>20</v>
      </c>
      <c r="D469" s="8">
        <v>700</v>
      </c>
      <c r="E469" s="9">
        <v>12</v>
      </c>
      <c r="F469" s="10">
        <f t="shared" si="37"/>
        <v>8400</v>
      </c>
      <c r="G469" s="11">
        <v>8</v>
      </c>
      <c r="H469" s="10">
        <f t="shared" si="39"/>
        <v>5600</v>
      </c>
      <c r="I469" s="9">
        <f t="shared" si="38"/>
        <v>4</v>
      </c>
      <c r="J469" s="7">
        <v>7</v>
      </c>
      <c r="K469" s="8" t="s">
        <v>24</v>
      </c>
      <c r="L469" s="12" t="s">
        <v>17</v>
      </c>
    </row>
    <row r="470" spans="1:12" x14ac:dyDescent="0.3">
      <c r="A470" s="6">
        <v>42047</v>
      </c>
      <c r="B470" s="7">
        <v>45</v>
      </c>
      <c r="C470" s="8" t="s">
        <v>20</v>
      </c>
      <c r="D470" s="8">
        <v>700</v>
      </c>
      <c r="E470" s="9">
        <v>12</v>
      </c>
      <c r="F470" s="10">
        <f t="shared" si="37"/>
        <v>8400</v>
      </c>
      <c r="G470" s="11">
        <v>8</v>
      </c>
      <c r="H470" s="10">
        <f t="shared" si="39"/>
        <v>5600</v>
      </c>
      <c r="I470" s="9">
        <f t="shared" si="38"/>
        <v>4</v>
      </c>
      <c r="J470" s="7">
        <v>846</v>
      </c>
      <c r="K470" s="8" t="s">
        <v>105</v>
      </c>
      <c r="L470" s="12" t="s">
        <v>17</v>
      </c>
    </row>
    <row r="471" spans="1:12" x14ac:dyDescent="0.3">
      <c r="A471" s="6">
        <v>42047</v>
      </c>
      <c r="B471" s="7">
        <v>45</v>
      </c>
      <c r="C471" s="8" t="s">
        <v>20</v>
      </c>
      <c r="D471" s="8">
        <v>600</v>
      </c>
      <c r="E471" s="9">
        <v>12</v>
      </c>
      <c r="F471" s="10">
        <f t="shared" si="37"/>
        <v>7200</v>
      </c>
      <c r="G471" s="11">
        <v>8</v>
      </c>
      <c r="H471" s="10">
        <f t="shared" si="39"/>
        <v>4800</v>
      </c>
      <c r="I471" s="9">
        <f t="shared" si="38"/>
        <v>4</v>
      </c>
      <c r="J471" s="7">
        <v>7</v>
      </c>
      <c r="K471" s="8" t="s">
        <v>24</v>
      </c>
      <c r="L471" s="12" t="s">
        <v>14</v>
      </c>
    </row>
    <row r="472" spans="1:12" x14ac:dyDescent="0.3">
      <c r="A472" s="6">
        <v>42047</v>
      </c>
      <c r="B472" s="7">
        <v>45</v>
      </c>
      <c r="C472" s="8" t="s">
        <v>20</v>
      </c>
      <c r="D472" s="8">
        <v>200</v>
      </c>
      <c r="E472" s="9">
        <v>12</v>
      </c>
      <c r="F472" s="10">
        <f>E472*J472</f>
        <v>6864</v>
      </c>
      <c r="G472" s="11">
        <v>8</v>
      </c>
      <c r="H472" s="10">
        <f t="shared" si="39"/>
        <v>1600</v>
      </c>
      <c r="I472" s="9">
        <f t="shared" si="38"/>
        <v>4</v>
      </c>
      <c r="J472" s="7">
        <v>572</v>
      </c>
      <c r="K472" s="8" t="s">
        <v>16</v>
      </c>
      <c r="L472" s="12" t="s">
        <v>17</v>
      </c>
    </row>
    <row r="473" spans="1:12" x14ac:dyDescent="0.3">
      <c r="A473" s="6">
        <v>42056.160925925928</v>
      </c>
      <c r="B473" s="7">
        <v>45</v>
      </c>
      <c r="C473" s="8" t="s">
        <v>20</v>
      </c>
      <c r="D473" s="8">
        <v>500</v>
      </c>
      <c r="E473" s="9">
        <v>11</v>
      </c>
      <c r="F473" s="10">
        <f t="shared" ref="F473:F496" si="40">E473*D473</f>
        <v>5500</v>
      </c>
      <c r="G473" s="11">
        <v>8</v>
      </c>
      <c r="H473" s="10">
        <f t="shared" si="39"/>
        <v>4000</v>
      </c>
      <c r="I473" s="9">
        <f t="shared" si="38"/>
        <v>3</v>
      </c>
      <c r="J473" s="7">
        <v>23</v>
      </c>
      <c r="K473" s="8" t="s">
        <v>21</v>
      </c>
      <c r="L473" s="12" t="s">
        <v>14</v>
      </c>
    </row>
    <row r="474" spans="1:12" x14ac:dyDescent="0.3">
      <c r="A474" s="6">
        <v>42390.515370370369</v>
      </c>
      <c r="B474" s="7">
        <v>4</v>
      </c>
      <c r="C474" s="8" t="s">
        <v>15</v>
      </c>
      <c r="D474" s="8">
        <v>400</v>
      </c>
      <c r="E474" s="9">
        <v>9</v>
      </c>
      <c r="F474" s="10">
        <f t="shared" si="40"/>
        <v>3600</v>
      </c>
      <c r="G474" s="11">
        <v>6</v>
      </c>
      <c r="H474" s="10">
        <f t="shared" si="39"/>
        <v>2400</v>
      </c>
      <c r="I474" s="9">
        <f t="shared" si="38"/>
        <v>3</v>
      </c>
      <c r="J474" s="7">
        <v>14</v>
      </c>
      <c r="K474" s="8" t="s">
        <v>25</v>
      </c>
      <c r="L474" s="12" t="s">
        <v>17</v>
      </c>
    </row>
    <row r="475" spans="1:12" x14ac:dyDescent="0.3">
      <c r="A475" s="6">
        <v>42381.432835648149</v>
      </c>
      <c r="B475" s="7">
        <v>4</v>
      </c>
      <c r="C475" s="8" t="s">
        <v>15</v>
      </c>
      <c r="D475" s="8">
        <v>400</v>
      </c>
      <c r="E475" s="9">
        <v>9</v>
      </c>
      <c r="F475" s="10">
        <f t="shared" si="40"/>
        <v>3600</v>
      </c>
      <c r="G475" s="11">
        <v>6</v>
      </c>
      <c r="H475" s="10">
        <f t="shared" si="39"/>
        <v>2400</v>
      </c>
      <c r="I475" s="9">
        <f t="shared" si="38"/>
        <v>3</v>
      </c>
      <c r="J475" s="7">
        <v>14</v>
      </c>
      <c r="K475" s="8" t="s">
        <v>25</v>
      </c>
      <c r="L475" s="12" t="s">
        <v>17</v>
      </c>
    </row>
    <row r="476" spans="1:12" x14ac:dyDescent="0.3">
      <c r="A476" s="6">
        <v>42371.432835648149</v>
      </c>
      <c r="B476" s="7">
        <v>4</v>
      </c>
      <c r="C476" s="8" t="s">
        <v>15</v>
      </c>
      <c r="D476" s="8">
        <v>400</v>
      </c>
      <c r="E476" s="9">
        <v>9</v>
      </c>
      <c r="F476" s="10">
        <f t="shared" si="40"/>
        <v>3600</v>
      </c>
      <c r="G476" s="11">
        <v>6</v>
      </c>
      <c r="H476" s="10">
        <f t="shared" si="39"/>
        <v>2400</v>
      </c>
      <c r="I476" s="9">
        <f t="shared" si="38"/>
        <v>3</v>
      </c>
      <c r="J476" s="7">
        <v>14</v>
      </c>
      <c r="K476" s="8" t="s">
        <v>25</v>
      </c>
      <c r="L476" s="12" t="s">
        <v>17</v>
      </c>
    </row>
    <row r="477" spans="1:12" x14ac:dyDescent="0.3">
      <c r="A477" s="6">
        <v>42366.200914351852</v>
      </c>
      <c r="B477" s="7">
        <v>4</v>
      </c>
      <c r="C477" s="8" t="s">
        <v>15</v>
      </c>
      <c r="D477" s="8">
        <v>840</v>
      </c>
      <c r="E477" s="9">
        <v>9</v>
      </c>
      <c r="F477" s="10">
        <f t="shared" si="40"/>
        <v>7560</v>
      </c>
      <c r="G477" s="11">
        <v>6</v>
      </c>
      <c r="H477" s="10">
        <f t="shared" si="39"/>
        <v>5040</v>
      </c>
      <c r="I477" s="9">
        <f t="shared" si="38"/>
        <v>3</v>
      </c>
      <c r="J477" s="7">
        <v>686</v>
      </c>
      <c r="K477" s="8" t="s">
        <v>31</v>
      </c>
      <c r="L477" s="12" t="s">
        <v>39</v>
      </c>
    </row>
    <row r="478" spans="1:12" x14ac:dyDescent="0.3">
      <c r="A478" s="6">
        <v>42356.622372685182</v>
      </c>
      <c r="B478" s="7">
        <v>4</v>
      </c>
      <c r="C478" s="8" t="s">
        <v>15</v>
      </c>
      <c r="D478" s="8">
        <v>400</v>
      </c>
      <c r="E478" s="9">
        <v>9</v>
      </c>
      <c r="F478" s="10">
        <f t="shared" si="40"/>
        <v>3600</v>
      </c>
      <c r="G478" s="11">
        <v>6</v>
      </c>
      <c r="H478" s="10">
        <f t="shared" si="39"/>
        <v>2400</v>
      </c>
      <c r="I478" s="9">
        <f t="shared" si="38"/>
        <v>3</v>
      </c>
      <c r="J478" s="7">
        <v>14</v>
      </c>
      <c r="K478" s="8" t="s">
        <v>25</v>
      </c>
      <c r="L478" s="12" t="s">
        <v>17</v>
      </c>
    </row>
    <row r="479" spans="1:12" x14ac:dyDescent="0.3">
      <c r="A479" s="6">
        <v>42354.703067129631</v>
      </c>
      <c r="B479" s="7">
        <v>4</v>
      </c>
      <c r="C479" s="8" t="s">
        <v>15</v>
      </c>
      <c r="D479" s="8">
        <v>400</v>
      </c>
      <c r="E479" s="9">
        <v>9</v>
      </c>
      <c r="F479" s="10">
        <f t="shared" si="40"/>
        <v>3600</v>
      </c>
      <c r="G479" s="11">
        <v>6</v>
      </c>
      <c r="H479" s="10">
        <f t="shared" si="39"/>
        <v>2400</v>
      </c>
      <c r="I479" s="9">
        <f t="shared" si="38"/>
        <v>3</v>
      </c>
      <c r="J479" s="7">
        <v>450</v>
      </c>
      <c r="K479" s="8" t="s">
        <v>18</v>
      </c>
      <c r="L479" s="12" t="s">
        <v>19</v>
      </c>
    </row>
    <row r="480" spans="1:12" x14ac:dyDescent="0.3">
      <c r="A480" s="6">
        <v>42353.797326388885</v>
      </c>
      <c r="B480" s="7">
        <v>4</v>
      </c>
      <c r="C480" s="8" t="s">
        <v>15</v>
      </c>
      <c r="D480" s="8">
        <v>400</v>
      </c>
      <c r="E480" s="9">
        <v>9</v>
      </c>
      <c r="F480" s="10">
        <f t="shared" si="40"/>
        <v>3600</v>
      </c>
      <c r="G480" s="11">
        <v>6</v>
      </c>
      <c r="H480" s="10">
        <f t="shared" si="39"/>
        <v>2400</v>
      </c>
      <c r="I480" s="9">
        <f t="shared" si="38"/>
        <v>3</v>
      </c>
      <c r="J480" s="7">
        <v>450</v>
      </c>
      <c r="K480" s="8" t="s">
        <v>18</v>
      </c>
      <c r="L480" s="12" t="s">
        <v>19</v>
      </c>
    </row>
    <row r="481" spans="1:12" x14ac:dyDescent="0.3">
      <c r="A481" s="6">
        <v>42351.933437500003</v>
      </c>
      <c r="B481" s="7">
        <v>4</v>
      </c>
      <c r="C481" s="8" t="s">
        <v>15</v>
      </c>
      <c r="D481" s="8">
        <v>400</v>
      </c>
      <c r="E481" s="9">
        <v>9</v>
      </c>
      <c r="F481" s="10">
        <f t="shared" si="40"/>
        <v>3600</v>
      </c>
      <c r="G481" s="11">
        <v>6</v>
      </c>
      <c r="H481" s="10">
        <f t="shared" si="39"/>
        <v>2400</v>
      </c>
      <c r="I481" s="9">
        <f t="shared" si="38"/>
        <v>3</v>
      </c>
      <c r="J481" s="7">
        <v>7</v>
      </c>
      <c r="K481" s="8" t="s">
        <v>24</v>
      </c>
      <c r="L481" s="12" t="s">
        <v>17</v>
      </c>
    </row>
    <row r="482" spans="1:12" x14ac:dyDescent="0.3">
      <c r="A482" s="6">
        <v>42368.1721875</v>
      </c>
      <c r="B482" s="7">
        <v>4</v>
      </c>
      <c r="C482" s="8" t="s">
        <v>15</v>
      </c>
      <c r="D482" s="8">
        <v>400</v>
      </c>
      <c r="E482" s="9">
        <v>9</v>
      </c>
      <c r="F482" s="10">
        <f t="shared" si="40"/>
        <v>3600</v>
      </c>
      <c r="G482" s="11">
        <v>6</v>
      </c>
      <c r="H482" s="10">
        <f t="shared" si="39"/>
        <v>2400</v>
      </c>
      <c r="I482" s="9">
        <f t="shared" si="38"/>
        <v>3</v>
      </c>
      <c r="J482" s="7">
        <v>7</v>
      </c>
      <c r="K482" s="8" t="s">
        <v>24</v>
      </c>
      <c r="L482" s="12" t="s">
        <v>14</v>
      </c>
    </row>
    <row r="483" spans="1:12" x14ac:dyDescent="0.3">
      <c r="A483" s="6">
        <v>42342.014837962961</v>
      </c>
      <c r="B483" s="7">
        <v>4</v>
      </c>
      <c r="C483" s="8" t="s">
        <v>15</v>
      </c>
      <c r="D483" s="8">
        <v>380</v>
      </c>
      <c r="E483" s="9">
        <v>9</v>
      </c>
      <c r="F483" s="10">
        <f t="shared" si="40"/>
        <v>3420</v>
      </c>
      <c r="G483" s="11">
        <v>6</v>
      </c>
      <c r="H483" s="10">
        <f t="shared" si="39"/>
        <v>2280</v>
      </c>
      <c r="I483" s="9">
        <f t="shared" si="38"/>
        <v>3</v>
      </c>
      <c r="J483" s="7">
        <v>846</v>
      </c>
      <c r="K483" s="8" t="s">
        <v>30</v>
      </c>
      <c r="L483" s="12" t="s">
        <v>17</v>
      </c>
    </row>
    <row r="484" spans="1:12" x14ac:dyDescent="0.3">
      <c r="A484" s="6">
        <v>42341.95045138889</v>
      </c>
      <c r="B484" s="7">
        <v>4</v>
      </c>
      <c r="C484" s="8" t="s">
        <v>15</v>
      </c>
      <c r="D484" s="8">
        <v>240</v>
      </c>
      <c r="E484" s="9">
        <v>9</v>
      </c>
      <c r="F484" s="10">
        <f t="shared" si="40"/>
        <v>2160</v>
      </c>
      <c r="G484" s="11">
        <v>6</v>
      </c>
      <c r="H484" s="10">
        <f>G484-D484</f>
        <v>-234</v>
      </c>
      <c r="I484" s="9">
        <f t="shared" si="38"/>
        <v>3</v>
      </c>
      <c r="J484" s="7">
        <v>557</v>
      </c>
      <c r="K484" s="8" t="s">
        <v>27</v>
      </c>
      <c r="L484" s="12" t="s">
        <v>17</v>
      </c>
    </row>
    <row r="485" spans="1:12" x14ac:dyDescent="0.3">
      <c r="A485" s="6">
        <v>42308.14162037037</v>
      </c>
      <c r="B485" s="7">
        <v>4</v>
      </c>
      <c r="C485" s="8" t="s">
        <v>15</v>
      </c>
      <c r="D485" s="8">
        <v>630</v>
      </c>
      <c r="E485" s="9">
        <v>9</v>
      </c>
      <c r="F485" s="10">
        <f t="shared" si="40"/>
        <v>5670</v>
      </c>
      <c r="G485" s="11">
        <v>6</v>
      </c>
      <c r="H485" s="10">
        <f t="shared" ref="H485:H490" si="41">G485*D485</f>
        <v>3780</v>
      </c>
      <c r="I485" s="9">
        <f t="shared" si="38"/>
        <v>3</v>
      </c>
      <c r="J485" s="7">
        <v>95</v>
      </c>
      <c r="K485" s="8" t="s">
        <v>23</v>
      </c>
      <c r="L485" s="12" t="s">
        <v>17</v>
      </c>
    </row>
    <row r="486" spans="1:12" x14ac:dyDescent="0.3">
      <c r="A486" s="6">
        <v>42308.14162037037</v>
      </c>
      <c r="B486" s="7">
        <v>4</v>
      </c>
      <c r="C486" s="8" t="s">
        <v>15</v>
      </c>
      <c r="D486" s="8">
        <v>560</v>
      </c>
      <c r="E486" s="9">
        <v>9</v>
      </c>
      <c r="F486" s="10">
        <f t="shared" si="40"/>
        <v>5040</v>
      </c>
      <c r="G486" s="11">
        <v>6</v>
      </c>
      <c r="H486" s="10">
        <f t="shared" si="41"/>
        <v>3360</v>
      </c>
      <c r="I486" s="9">
        <f t="shared" si="38"/>
        <v>3</v>
      </c>
      <c r="J486" s="7">
        <v>23</v>
      </c>
      <c r="K486" s="8" t="s">
        <v>21</v>
      </c>
      <c r="L486" s="12" t="s">
        <v>17</v>
      </c>
    </row>
    <row r="487" spans="1:12" x14ac:dyDescent="0.3">
      <c r="A487" s="6">
        <v>42308.14162037037</v>
      </c>
      <c r="B487" s="7">
        <v>4</v>
      </c>
      <c r="C487" s="8" t="s">
        <v>15</v>
      </c>
      <c r="D487" s="8">
        <v>390</v>
      </c>
      <c r="E487" s="9">
        <v>9</v>
      </c>
      <c r="F487" s="10">
        <f t="shared" si="40"/>
        <v>3510</v>
      </c>
      <c r="G487" s="11">
        <v>6</v>
      </c>
      <c r="H487" s="10">
        <f t="shared" si="41"/>
        <v>2340</v>
      </c>
      <c r="I487" s="9">
        <f t="shared" si="38"/>
        <v>3</v>
      </c>
      <c r="J487" s="7">
        <v>7</v>
      </c>
      <c r="K487" s="8" t="s">
        <v>24</v>
      </c>
      <c r="L487" s="12" t="s">
        <v>14</v>
      </c>
    </row>
    <row r="488" spans="1:12" x14ac:dyDescent="0.3">
      <c r="A488" s="6">
        <v>42305.334224537037</v>
      </c>
      <c r="B488" s="7">
        <v>4</v>
      </c>
      <c r="C488" s="8" t="s">
        <v>15</v>
      </c>
      <c r="D488" s="8">
        <v>600</v>
      </c>
      <c r="E488" s="9">
        <v>9</v>
      </c>
      <c r="F488" s="10">
        <f t="shared" si="40"/>
        <v>5400</v>
      </c>
      <c r="G488" s="11">
        <v>6</v>
      </c>
      <c r="H488" s="10">
        <f t="shared" si="41"/>
        <v>3600</v>
      </c>
      <c r="I488" s="9">
        <f t="shared" si="38"/>
        <v>3</v>
      </c>
      <c r="J488" s="7">
        <v>450</v>
      </c>
      <c r="K488" s="8" t="s">
        <v>18</v>
      </c>
      <c r="L488" s="12" t="s">
        <v>19</v>
      </c>
    </row>
    <row r="489" spans="1:12" x14ac:dyDescent="0.3">
      <c r="A489" s="6">
        <v>42305.334224537037</v>
      </c>
      <c r="B489" s="7">
        <v>4</v>
      </c>
      <c r="C489" s="8" t="s">
        <v>15</v>
      </c>
      <c r="D489" s="8">
        <v>600</v>
      </c>
      <c r="E489" s="9">
        <v>9</v>
      </c>
      <c r="F489" s="10">
        <f t="shared" si="40"/>
        <v>5400</v>
      </c>
      <c r="G489" s="11">
        <v>6</v>
      </c>
      <c r="H489" s="10">
        <f t="shared" si="41"/>
        <v>3600</v>
      </c>
      <c r="I489" s="9">
        <f t="shared" si="38"/>
        <v>3</v>
      </c>
      <c r="J489" s="7">
        <v>450</v>
      </c>
      <c r="K489" s="8" t="s">
        <v>18</v>
      </c>
      <c r="L489" s="12" t="s">
        <v>19</v>
      </c>
    </row>
    <row r="490" spans="1:12" x14ac:dyDescent="0.3">
      <c r="A490" s="6">
        <v>42304.649745370371</v>
      </c>
      <c r="B490" s="7">
        <v>4</v>
      </c>
      <c r="C490" s="8" t="s">
        <v>15</v>
      </c>
      <c r="D490" s="8">
        <v>830</v>
      </c>
      <c r="E490" s="9">
        <v>9</v>
      </c>
      <c r="F490" s="10">
        <f t="shared" si="40"/>
        <v>7470</v>
      </c>
      <c r="G490" s="11">
        <v>6</v>
      </c>
      <c r="H490" s="10">
        <f t="shared" si="41"/>
        <v>4980</v>
      </c>
      <c r="I490" s="9">
        <f t="shared" si="38"/>
        <v>3</v>
      </c>
      <c r="J490" s="7">
        <v>233</v>
      </c>
      <c r="K490" s="8" t="s">
        <v>13</v>
      </c>
      <c r="L490" s="12" t="s">
        <v>17</v>
      </c>
    </row>
    <row r="491" spans="1:12" x14ac:dyDescent="0.3">
      <c r="A491" s="6">
        <v>42301.106157407405</v>
      </c>
      <c r="B491" s="7">
        <v>4</v>
      </c>
      <c r="C491" s="8" t="s">
        <v>15</v>
      </c>
      <c r="D491" s="8">
        <v>699</v>
      </c>
      <c r="E491" s="9">
        <v>9</v>
      </c>
      <c r="F491" s="10">
        <f t="shared" si="40"/>
        <v>6291</v>
      </c>
      <c r="G491" s="11">
        <v>6</v>
      </c>
      <c r="H491" s="10">
        <f>G491-D491</f>
        <v>-693</v>
      </c>
      <c r="I491" s="9">
        <f t="shared" si="38"/>
        <v>3</v>
      </c>
      <c r="J491" s="7">
        <v>572</v>
      </c>
      <c r="K491" s="8" t="s">
        <v>16</v>
      </c>
      <c r="L491" s="12" t="s">
        <v>17</v>
      </c>
    </row>
    <row r="492" spans="1:12" x14ac:dyDescent="0.3">
      <c r="A492" s="6">
        <v>42297.714918981481</v>
      </c>
      <c r="B492" s="7">
        <v>4</v>
      </c>
      <c r="C492" s="8" t="s">
        <v>15</v>
      </c>
      <c r="D492" s="8">
        <v>699</v>
      </c>
      <c r="E492" s="9">
        <v>9</v>
      </c>
      <c r="F492" s="10">
        <f t="shared" si="40"/>
        <v>6291</v>
      </c>
      <c r="G492" s="11">
        <v>6</v>
      </c>
      <c r="H492" s="10">
        <f>G492-D492</f>
        <v>-693</v>
      </c>
      <c r="I492" s="9">
        <f t="shared" si="38"/>
        <v>3</v>
      </c>
      <c r="J492" s="7">
        <v>572</v>
      </c>
      <c r="K492" s="8" t="s">
        <v>16</v>
      </c>
      <c r="L492" s="12" t="s">
        <v>39</v>
      </c>
    </row>
    <row r="493" spans="1:12" x14ac:dyDescent="0.3">
      <c r="A493" s="6">
        <v>42289.009131944447</v>
      </c>
      <c r="B493" s="7">
        <v>4</v>
      </c>
      <c r="C493" s="8" t="s">
        <v>15</v>
      </c>
      <c r="D493" s="8">
        <v>370</v>
      </c>
      <c r="E493" s="9">
        <v>9</v>
      </c>
      <c r="F493" s="10">
        <f t="shared" si="40"/>
        <v>3330</v>
      </c>
      <c r="G493" s="11">
        <v>6</v>
      </c>
      <c r="H493" s="10">
        <f t="shared" ref="H493:H501" si="42">G493*D493</f>
        <v>2220</v>
      </c>
      <c r="I493" s="9">
        <f t="shared" si="38"/>
        <v>3</v>
      </c>
      <c r="J493" s="7">
        <v>846</v>
      </c>
      <c r="K493" s="8" t="s">
        <v>30</v>
      </c>
      <c r="L493" s="12" t="s">
        <v>17</v>
      </c>
    </row>
    <row r="494" spans="1:12" x14ac:dyDescent="0.3">
      <c r="A494" s="6">
        <v>42283.272013888891</v>
      </c>
      <c r="B494" s="7">
        <v>4</v>
      </c>
      <c r="C494" s="8" t="s">
        <v>15</v>
      </c>
      <c r="D494" s="8">
        <v>740</v>
      </c>
      <c r="E494" s="9">
        <v>9</v>
      </c>
      <c r="F494" s="10">
        <f t="shared" si="40"/>
        <v>6660</v>
      </c>
      <c r="G494" s="11">
        <v>6</v>
      </c>
      <c r="H494" s="10">
        <f t="shared" si="42"/>
        <v>4440</v>
      </c>
      <c r="I494" s="9">
        <f t="shared" si="38"/>
        <v>3</v>
      </c>
      <c r="J494" s="7">
        <v>23</v>
      </c>
      <c r="K494" s="8" t="s">
        <v>21</v>
      </c>
      <c r="L494" s="12" t="s">
        <v>17</v>
      </c>
    </row>
    <row r="495" spans="1:12" x14ac:dyDescent="0.3">
      <c r="A495" s="6">
        <v>42282.510555555556</v>
      </c>
      <c r="B495" s="7">
        <v>4</v>
      </c>
      <c r="C495" s="8" t="s">
        <v>15</v>
      </c>
      <c r="D495" s="8">
        <v>400</v>
      </c>
      <c r="E495" s="9">
        <v>9</v>
      </c>
      <c r="F495" s="10">
        <f t="shared" si="40"/>
        <v>3600</v>
      </c>
      <c r="G495" s="11">
        <v>6</v>
      </c>
      <c r="H495" s="10">
        <f t="shared" si="42"/>
        <v>2400</v>
      </c>
      <c r="I495" s="9">
        <f t="shared" si="38"/>
        <v>3</v>
      </c>
      <c r="J495" s="7">
        <v>7</v>
      </c>
      <c r="K495" s="8" t="s">
        <v>24</v>
      </c>
      <c r="L495" s="12" t="s">
        <v>17</v>
      </c>
    </row>
    <row r="496" spans="1:12" x14ac:dyDescent="0.3">
      <c r="A496" s="6">
        <v>42274.922175925924</v>
      </c>
      <c r="B496" s="7">
        <v>4</v>
      </c>
      <c r="C496" s="8" t="s">
        <v>15</v>
      </c>
      <c r="D496" s="8">
        <v>400</v>
      </c>
      <c r="E496" s="9">
        <v>9</v>
      </c>
      <c r="F496" s="10">
        <f t="shared" si="40"/>
        <v>3600</v>
      </c>
      <c r="G496" s="11">
        <v>6</v>
      </c>
      <c r="H496" s="10">
        <f t="shared" si="42"/>
        <v>2400</v>
      </c>
      <c r="I496" s="9">
        <f t="shared" si="38"/>
        <v>3</v>
      </c>
      <c r="J496" s="7">
        <v>14</v>
      </c>
      <c r="K496" s="8" t="s">
        <v>25</v>
      </c>
      <c r="L496" s="12" t="s">
        <v>14</v>
      </c>
    </row>
    <row r="497" spans="1:12" x14ac:dyDescent="0.3">
      <c r="A497" s="6">
        <v>42271.195717592593</v>
      </c>
      <c r="B497" s="7">
        <v>4</v>
      </c>
      <c r="C497" s="8" t="s">
        <v>15</v>
      </c>
      <c r="D497" s="8">
        <v>699</v>
      </c>
      <c r="E497" s="9">
        <v>9</v>
      </c>
      <c r="F497" s="10">
        <f>E497/D497</f>
        <v>1.2875536480686695E-2</v>
      </c>
      <c r="G497" s="11">
        <v>6</v>
      </c>
      <c r="H497" s="10">
        <f t="shared" si="42"/>
        <v>4194</v>
      </c>
      <c r="I497" s="9">
        <f t="shared" si="38"/>
        <v>3</v>
      </c>
      <c r="J497" s="7">
        <v>572</v>
      </c>
      <c r="K497" s="8" t="s">
        <v>16</v>
      </c>
      <c r="L497" s="12" t="s">
        <v>14</v>
      </c>
    </row>
    <row r="498" spans="1:12" x14ac:dyDescent="0.3">
      <c r="A498" s="6">
        <v>42268.080671296295</v>
      </c>
      <c r="B498" s="7">
        <v>4</v>
      </c>
      <c r="C498" s="8" t="s">
        <v>15</v>
      </c>
      <c r="D498" s="8">
        <v>699</v>
      </c>
      <c r="E498" s="9">
        <v>9</v>
      </c>
      <c r="F498" s="10">
        <f>E498/D498</f>
        <v>1.2875536480686695E-2</v>
      </c>
      <c r="G498" s="11">
        <v>6</v>
      </c>
      <c r="H498" s="10">
        <f t="shared" si="42"/>
        <v>4194</v>
      </c>
      <c r="I498" s="9">
        <f t="shared" si="38"/>
        <v>3</v>
      </c>
      <c r="J498" s="7">
        <v>572</v>
      </c>
      <c r="K498" s="8" t="s">
        <v>16</v>
      </c>
      <c r="L498" s="12" t="s">
        <v>14</v>
      </c>
    </row>
    <row r="499" spans="1:12" x14ac:dyDescent="0.3">
      <c r="A499" s="6">
        <v>42266.698784722219</v>
      </c>
      <c r="B499" s="7">
        <v>4</v>
      </c>
      <c r="C499" s="8" t="s">
        <v>15</v>
      </c>
      <c r="D499" s="8">
        <v>70</v>
      </c>
      <c r="E499" s="9">
        <v>9</v>
      </c>
      <c r="F499" s="10">
        <f>E499*D499</f>
        <v>630</v>
      </c>
      <c r="G499" s="11">
        <v>6</v>
      </c>
      <c r="H499" s="10">
        <f t="shared" si="42"/>
        <v>420</v>
      </c>
      <c r="I499" s="9">
        <f t="shared" si="38"/>
        <v>3</v>
      </c>
      <c r="J499" s="7">
        <v>7</v>
      </c>
      <c r="K499" s="8" t="s">
        <v>24</v>
      </c>
      <c r="L499" s="12" t="s">
        <v>17</v>
      </c>
    </row>
    <row r="500" spans="1:12" x14ac:dyDescent="0.3">
      <c r="A500" s="6">
        <v>42266.231874999998</v>
      </c>
      <c r="B500" s="7">
        <v>4</v>
      </c>
      <c r="C500" s="8" t="s">
        <v>15</v>
      </c>
      <c r="D500" s="8">
        <v>590</v>
      </c>
      <c r="E500" s="9">
        <v>9</v>
      </c>
      <c r="F500" s="10">
        <f>E500/D500</f>
        <v>1.5254237288135594E-2</v>
      </c>
      <c r="G500" s="11">
        <v>6</v>
      </c>
      <c r="H500" s="10">
        <f t="shared" si="42"/>
        <v>3540</v>
      </c>
      <c r="I500" s="9">
        <f t="shared" si="38"/>
        <v>3</v>
      </c>
      <c r="J500" s="7">
        <v>686</v>
      </c>
      <c r="K500" s="8" t="s">
        <v>31</v>
      </c>
      <c r="L500" s="12" t="s">
        <v>14</v>
      </c>
    </row>
    <row r="501" spans="1:12" x14ac:dyDescent="0.3">
      <c r="A501" s="6">
        <v>42265.039594907408</v>
      </c>
      <c r="B501" s="7">
        <v>4</v>
      </c>
      <c r="C501" s="8" t="s">
        <v>15</v>
      </c>
      <c r="D501" s="8">
        <v>700</v>
      </c>
      <c r="E501" s="9">
        <v>9</v>
      </c>
      <c r="F501" s="10">
        <f t="shared" ref="F501:F507" si="43">E501*D501</f>
        <v>6300</v>
      </c>
      <c r="G501" s="11">
        <v>6</v>
      </c>
      <c r="H501" s="10">
        <f t="shared" si="42"/>
        <v>4200</v>
      </c>
      <c r="I501" s="9">
        <f t="shared" si="38"/>
        <v>3</v>
      </c>
      <c r="J501" s="7">
        <v>23</v>
      </c>
      <c r="K501" s="8" t="s">
        <v>21</v>
      </c>
      <c r="L501" s="12" t="s">
        <v>14</v>
      </c>
    </row>
    <row r="502" spans="1:12" x14ac:dyDescent="0.3">
      <c r="A502" s="6">
        <v>42256.838877314818</v>
      </c>
      <c r="B502" s="7">
        <v>4</v>
      </c>
      <c r="C502" s="8" t="s">
        <v>15</v>
      </c>
      <c r="D502" s="8">
        <v>699</v>
      </c>
      <c r="E502" s="9">
        <v>9</v>
      </c>
      <c r="F502" s="10">
        <f t="shared" si="43"/>
        <v>6291</v>
      </c>
      <c r="G502" s="11">
        <v>6</v>
      </c>
      <c r="H502" s="10">
        <f>G502-D502</f>
        <v>-693</v>
      </c>
      <c r="I502" s="9">
        <f t="shared" si="38"/>
        <v>3</v>
      </c>
      <c r="J502" s="7">
        <v>572</v>
      </c>
      <c r="K502" s="8" t="s">
        <v>16</v>
      </c>
      <c r="L502" s="12" t="s">
        <v>17</v>
      </c>
    </row>
    <row r="503" spans="1:12" x14ac:dyDescent="0.3">
      <c r="A503" s="6">
        <v>42254.641736111109</v>
      </c>
      <c r="B503" s="7">
        <v>4</v>
      </c>
      <c r="C503" s="8" t="s">
        <v>15</v>
      </c>
      <c r="D503" s="8">
        <v>200</v>
      </c>
      <c r="E503" s="9">
        <v>9</v>
      </c>
      <c r="F503" s="10">
        <f t="shared" si="43"/>
        <v>1800</v>
      </c>
      <c r="G503" s="11">
        <v>6</v>
      </c>
      <c r="H503" s="10">
        <f t="shared" ref="H503:H513" si="44">G503*D503</f>
        <v>1200</v>
      </c>
      <c r="I503" s="9">
        <f t="shared" si="38"/>
        <v>3</v>
      </c>
      <c r="J503" s="7">
        <v>7</v>
      </c>
      <c r="K503" s="8" t="s">
        <v>24</v>
      </c>
      <c r="L503" s="12" t="s">
        <v>14</v>
      </c>
    </row>
    <row r="504" spans="1:12" x14ac:dyDescent="0.3">
      <c r="A504" s="6">
        <v>42252.57172453704</v>
      </c>
      <c r="B504" s="7">
        <v>4</v>
      </c>
      <c r="C504" s="8" t="s">
        <v>15</v>
      </c>
      <c r="D504" s="8">
        <v>330</v>
      </c>
      <c r="E504" s="9">
        <v>9</v>
      </c>
      <c r="F504" s="10">
        <f t="shared" si="43"/>
        <v>2970</v>
      </c>
      <c r="G504" s="11">
        <v>6</v>
      </c>
      <c r="H504" s="10">
        <f t="shared" si="44"/>
        <v>1980</v>
      </c>
      <c r="I504" s="9">
        <f t="shared" si="38"/>
        <v>3</v>
      </c>
      <c r="J504" s="7">
        <v>686</v>
      </c>
      <c r="K504" s="8" t="s">
        <v>31</v>
      </c>
      <c r="L504" s="12" t="s">
        <v>17</v>
      </c>
    </row>
    <row r="505" spans="1:12" x14ac:dyDescent="0.3">
      <c r="A505" s="6">
        <v>42250.928807870368</v>
      </c>
      <c r="B505" s="7">
        <v>4</v>
      </c>
      <c r="C505" s="8" t="s">
        <v>15</v>
      </c>
      <c r="D505" s="8">
        <v>400</v>
      </c>
      <c r="E505" s="9">
        <v>9</v>
      </c>
      <c r="F505" s="10">
        <f t="shared" si="43"/>
        <v>3600</v>
      </c>
      <c r="G505" s="11">
        <v>6</v>
      </c>
      <c r="H505" s="10">
        <f t="shared" si="44"/>
        <v>2400</v>
      </c>
      <c r="I505" s="9">
        <f t="shared" si="38"/>
        <v>3</v>
      </c>
      <c r="J505" s="7">
        <v>14</v>
      </c>
      <c r="K505" s="8" t="s">
        <v>25</v>
      </c>
      <c r="L505" s="12" t="s">
        <v>17</v>
      </c>
    </row>
    <row r="506" spans="1:12" x14ac:dyDescent="0.3">
      <c r="A506" s="6">
        <v>42247.673425925925</v>
      </c>
      <c r="B506" s="7">
        <v>4</v>
      </c>
      <c r="C506" s="8" t="s">
        <v>96</v>
      </c>
      <c r="D506" s="8">
        <v>400</v>
      </c>
      <c r="E506" s="9">
        <v>9</v>
      </c>
      <c r="F506" s="10">
        <f t="shared" si="43"/>
        <v>3600</v>
      </c>
      <c r="G506" s="11">
        <v>6</v>
      </c>
      <c r="H506" s="10">
        <f t="shared" si="44"/>
        <v>2400</v>
      </c>
      <c r="I506" s="9">
        <f t="shared" si="38"/>
        <v>3</v>
      </c>
      <c r="J506" s="7">
        <v>7</v>
      </c>
      <c r="K506" s="8" t="s">
        <v>24</v>
      </c>
      <c r="L506" s="12" t="s">
        <v>17</v>
      </c>
    </row>
    <row r="507" spans="1:12" x14ac:dyDescent="0.3">
      <c r="A507" s="6">
        <v>42245.433865740742</v>
      </c>
      <c r="B507" s="7">
        <v>4</v>
      </c>
      <c r="C507" s="8" t="s">
        <v>15</v>
      </c>
      <c r="D507" s="8">
        <v>400</v>
      </c>
      <c r="E507" s="9">
        <v>9</v>
      </c>
      <c r="F507" s="10">
        <f t="shared" si="43"/>
        <v>3600</v>
      </c>
      <c r="G507" s="11">
        <v>6</v>
      </c>
      <c r="H507" s="10">
        <f t="shared" si="44"/>
        <v>2400</v>
      </c>
      <c r="I507" s="9">
        <f t="shared" si="38"/>
        <v>3</v>
      </c>
      <c r="J507" s="7">
        <v>7</v>
      </c>
      <c r="K507" s="8" t="s">
        <v>24</v>
      </c>
      <c r="L507" s="12" t="s">
        <v>14</v>
      </c>
    </row>
    <row r="508" spans="1:12" x14ac:dyDescent="0.3">
      <c r="A508" s="6">
        <v>42241.037939814814</v>
      </c>
      <c r="B508" s="7">
        <v>4</v>
      </c>
      <c r="C508" s="8" t="s">
        <v>15</v>
      </c>
      <c r="D508" s="8">
        <v>90</v>
      </c>
      <c r="E508" s="9">
        <v>9</v>
      </c>
      <c r="F508" s="10">
        <f>E508/D508</f>
        <v>0.1</v>
      </c>
      <c r="G508" s="11">
        <v>6</v>
      </c>
      <c r="H508" s="10">
        <f t="shared" si="44"/>
        <v>540</v>
      </c>
      <c r="I508" s="9">
        <f t="shared" si="38"/>
        <v>3</v>
      </c>
      <c r="J508" s="7">
        <v>686</v>
      </c>
      <c r="K508" s="8" t="s">
        <v>31</v>
      </c>
      <c r="L508" s="12" t="s">
        <v>14</v>
      </c>
    </row>
    <row r="509" spans="1:12" x14ac:dyDescent="0.3">
      <c r="A509" s="6">
        <v>42239.801527777781</v>
      </c>
      <c r="B509" s="7">
        <v>4</v>
      </c>
      <c r="C509" s="8" t="s">
        <v>15</v>
      </c>
      <c r="D509" s="8">
        <v>360</v>
      </c>
      <c r="E509" s="9">
        <v>9</v>
      </c>
      <c r="F509" s="10">
        <f t="shared" ref="F509:F526" si="45">E509*D509</f>
        <v>3240</v>
      </c>
      <c r="G509" s="11">
        <v>6</v>
      </c>
      <c r="H509" s="10">
        <f t="shared" si="44"/>
        <v>2160</v>
      </c>
      <c r="I509" s="9">
        <f t="shared" si="38"/>
        <v>3</v>
      </c>
      <c r="J509" s="7">
        <v>23</v>
      </c>
      <c r="K509" s="8" t="s">
        <v>21</v>
      </c>
      <c r="L509" s="12" t="s">
        <v>17</v>
      </c>
    </row>
    <row r="510" spans="1:12" x14ac:dyDescent="0.3">
      <c r="A510" s="6">
        <v>42236.861909722225</v>
      </c>
      <c r="B510" s="7">
        <v>4</v>
      </c>
      <c r="C510" s="8" t="s">
        <v>15</v>
      </c>
      <c r="D510" s="8">
        <v>720</v>
      </c>
      <c r="E510" s="9">
        <v>9</v>
      </c>
      <c r="F510" s="10">
        <f t="shared" si="45"/>
        <v>6480</v>
      </c>
      <c r="G510" s="11">
        <v>6</v>
      </c>
      <c r="H510" s="10">
        <f t="shared" si="44"/>
        <v>4320</v>
      </c>
      <c r="I510" s="9">
        <f t="shared" si="38"/>
        <v>3</v>
      </c>
      <c r="J510" s="7">
        <v>686</v>
      </c>
      <c r="K510" s="8" t="s">
        <v>31</v>
      </c>
      <c r="L510" s="12" t="s">
        <v>17</v>
      </c>
    </row>
    <row r="511" spans="1:12" x14ac:dyDescent="0.3">
      <c r="A511" s="6">
        <v>42234.238877314812</v>
      </c>
      <c r="B511" s="7">
        <v>4</v>
      </c>
      <c r="C511" s="8" t="s">
        <v>15</v>
      </c>
      <c r="D511" s="8">
        <v>670</v>
      </c>
      <c r="E511" s="9">
        <v>9</v>
      </c>
      <c r="F511" s="10">
        <f t="shared" si="45"/>
        <v>6030</v>
      </c>
      <c r="G511" s="11">
        <v>6</v>
      </c>
      <c r="H511" s="10">
        <f t="shared" si="44"/>
        <v>4020</v>
      </c>
      <c r="I511" s="9">
        <f t="shared" si="38"/>
        <v>3</v>
      </c>
      <c r="J511" s="7">
        <v>233</v>
      </c>
      <c r="K511" s="8" t="s">
        <v>13</v>
      </c>
      <c r="L511" s="12" t="s">
        <v>17</v>
      </c>
    </row>
    <row r="512" spans="1:12" x14ac:dyDescent="0.3">
      <c r="A512" s="6">
        <v>42221.912164351852</v>
      </c>
      <c r="B512" s="7">
        <v>4</v>
      </c>
      <c r="C512" s="8" t="s">
        <v>15</v>
      </c>
      <c r="D512" s="8">
        <v>390</v>
      </c>
      <c r="E512" s="9">
        <v>9</v>
      </c>
      <c r="F512" s="10">
        <f t="shared" si="45"/>
        <v>3510</v>
      </c>
      <c r="G512" s="11">
        <v>6</v>
      </c>
      <c r="H512" s="10">
        <f t="shared" si="44"/>
        <v>2340</v>
      </c>
      <c r="I512" s="9">
        <f t="shared" si="38"/>
        <v>3</v>
      </c>
      <c r="J512" s="7">
        <v>7</v>
      </c>
      <c r="K512" s="8" t="s">
        <v>24</v>
      </c>
      <c r="L512" s="12" t="s">
        <v>17</v>
      </c>
    </row>
    <row r="513" spans="1:12" x14ac:dyDescent="0.3">
      <c r="A513" s="6">
        <v>42221.802546296298</v>
      </c>
      <c r="B513" s="7">
        <v>4</v>
      </c>
      <c r="C513" s="8" t="s">
        <v>15</v>
      </c>
      <c r="D513" s="8">
        <v>250</v>
      </c>
      <c r="E513" s="9">
        <v>9</v>
      </c>
      <c r="F513" s="10">
        <f t="shared" si="45"/>
        <v>2250</v>
      </c>
      <c r="G513" s="11">
        <v>6</v>
      </c>
      <c r="H513" s="10">
        <f t="shared" si="44"/>
        <v>1500</v>
      </c>
      <c r="I513" s="9">
        <f t="shared" si="38"/>
        <v>3</v>
      </c>
      <c r="J513" s="7">
        <v>7</v>
      </c>
      <c r="K513" s="8" t="s">
        <v>24</v>
      </c>
      <c r="L513" s="12" t="s">
        <v>17</v>
      </c>
    </row>
    <row r="514" spans="1:12" x14ac:dyDescent="0.3">
      <c r="A514" s="6">
        <v>42213.917581018519</v>
      </c>
      <c r="B514" s="7">
        <v>4</v>
      </c>
      <c r="C514" s="8" t="s">
        <v>15</v>
      </c>
      <c r="D514" s="8">
        <v>699</v>
      </c>
      <c r="E514" s="9">
        <v>9</v>
      </c>
      <c r="F514" s="10">
        <f t="shared" si="45"/>
        <v>6291</v>
      </c>
      <c r="G514" s="11">
        <v>6</v>
      </c>
      <c r="H514" s="10">
        <f>G514-D514</f>
        <v>-693</v>
      </c>
      <c r="I514" s="9">
        <f t="shared" si="38"/>
        <v>3</v>
      </c>
      <c r="J514" s="7">
        <v>572</v>
      </c>
      <c r="K514" s="8" t="s">
        <v>16</v>
      </c>
      <c r="L514" s="12" t="s">
        <v>17</v>
      </c>
    </row>
    <row r="515" spans="1:12" x14ac:dyDescent="0.3">
      <c r="A515" s="6">
        <v>42212.056284722225</v>
      </c>
      <c r="B515" s="7">
        <v>4</v>
      </c>
      <c r="C515" s="8" t="s">
        <v>15</v>
      </c>
      <c r="D515" s="8">
        <v>699</v>
      </c>
      <c r="E515" s="9">
        <v>9</v>
      </c>
      <c r="F515" s="10">
        <f t="shared" si="45"/>
        <v>6291</v>
      </c>
      <c r="G515" s="11">
        <v>6</v>
      </c>
      <c r="H515" s="10">
        <f>G515-D515</f>
        <v>-693</v>
      </c>
      <c r="I515" s="9">
        <f t="shared" si="38"/>
        <v>3</v>
      </c>
      <c r="J515" s="7">
        <v>557</v>
      </c>
      <c r="K515" s="8" t="s">
        <v>27</v>
      </c>
      <c r="L515" s="12" t="s">
        <v>17</v>
      </c>
    </row>
    <row r="516" spans="1:12" x14ac:dyDescent="0.3">
      <c r="A516" s="6">
        <v>42211.418229166666</v>
      </c>
      <c r="B516" s="7">
        <v>4</v>
      </c>
      <c r="C516" s="8" t="s">
        <v>15</v>
      </c>
      <c r="D516" s="8">
        <v>930</v>
      </c>
      <c r="E516" s="9">
        <v>9</v>
      </c>
      <c r="F516" s="10">
        <f t="shared" si="45"/>
        <v>8370</v>
      </c>
      <c r="G516" s="11">
        <v>6</v>
      </c>
      <c r="H516" s="10">
        <f t="shared" ref="H516:H523" si="46">G516*D516</f>
        <v>5580</v>
      </c>
      <c r="I516" s="9">
        <f t="shared" ref="I516:I579" si="47">E516-G516</f>
        <v>3</v>
      </c>
      <c r="J516" s="7">
        <v>95</v>
      </c>
      <c r="K516" s="8" t="s">
        <v>23</v>
      </c>
      <c r="L516" s="12" t="s">
        <v>17</v>
      </c>
    </row>
    <row r="517" spans="1:12" x14ac:dyDescent="0.3">
      <c r="A517" s="6">
        <v>42209.226678240739</v>
      </c>
      <c r="B517" s="7">
        <v>4</v>
      </c>
      <c r="C517" s="8" t="s">
        <v>15</v>
      </c>
      <c r="D517" s="8">
        <v>400</v>
      </c>
      <c r="E517" s="9">
        <v>9</v>
      </c>
      <c r="F517" s="10">
        <f t="shared" si="45"/>
        <v>3600</v>
      </c>
      <c r="G517" s="11">
        <v>6</v>
      </c>
      <c r="H517" s="10">
        <f t="shared" si="46"/>
        <v>2400</v>
      </c>
      <c r="I517" s="9">
        <f t="shared" si="47"/>
        <v>3</v>
      </c>
      <c r="J517" s="7">
        <v>7</v>
      </c>
      <c r="K517" s="8" t="s">
        <v>24</v>
      </c>
      <c r="L517" s="12" t="s">
        <v>17</v>
      </c>
    </row>
    <row r="518" spans="1:12" x14ac:dyDescent="0.3">
      <c r="A518" s="6">
        <v>42204.096215277779</v>
      </c>
      <c r="B518" s="7">
        <v>4</v>
      </c>
      <c r="C518" s="8" t="s">
        <v>15</v>
      </c>
      <c r="D518" s="8">
        <v>800</v>
      </c>
      <c r="E518" s="9">
        <v>9</v>
      </c>
      <c r="F518" s="10">
        <f t="shared" si="45"/>
        <v>7200</v>
      </c>
      <c r="G518" s="11">
        <v>6</v>
      </c>
      <c r="H518" s="10">
        <f t="shared" si="46"/>
        <v>4800</v>
      </c>
      <c r="I518" s="9">
        <f t="shared" si="47"/>
        <v>3</v>
      </c>
      <c r="J518" s="7">
        <v>23</v>
      </c>
      <c r="K518" s="8" t="s">
        <v>21</v>
      </c>
      <c r="L518" s="12" t="s">
        <v>17</v>
      </c>
    </row>
    <row r="519" spans="1:12" x14ac:dyDescent="0.3">
      <c r="A519" s="6">
        <v>42183.123252314814</v>
      </c>
      <c r="B519" s="7">
        <v>4</v>
      </c>
      <c r="C519" s="8" t="s">
        <v>15</v>
      </c>
      <c r="D519" s="8">
        <v>400</v>
      </c>
      <c r="E519" s="9">
        <v>9</v>
      </c>
      <c r="F519" s="10">
        <f t="shared" si="45"/>
        <v>3600</v>
      </c>
      <c r="G519" s="11">
        <v>6</v>
      </c>
      <c r="H519" s="10">
        <f t="shared" si="46"/>
        <v>2400</v>
      </c>
      <c r="I519" s="9">
        <f t="shared" si="47"/>
        <v>3</v>
      </c>
      <c r="J519" s="7">
        <v>14</v>
      </c>
      <c r="K519" s="8" t="s">
        <v>25</v>
      </c>
      <c r="L519" s="12" t="s">
        <v>17</v>
      </c>
    </row>
    <row r="520" spans="1:12" x14ac:dyDescent="0.3">
      <c r="A520" s="6">
        <v>42178.807916666665</v>
      </c>
      <c r="B520" s="7">
        <v>4</v>
      </c>
      <c r="C520" s="8" t="s">
        <v>15</v>
      </c>
      <c r="D520" s="8">
        <v>940</v>
      </c>
      <c r="E520" s="9">
        <v>9</v>
      </c>
      <c r="F520" s="10">
        <f t="shared" si="45"/>
        <v>8460</v>
      </c>
      <c r="G520" s="11">
        <v>6</v>
      </c>
      <c r="H520" s="10">
        <f t="shared" si="46"/>
        <v>5640</v>
      </c>
      <c r="I520" s="9">
        <f t="shared" si="47"/>
        <v>3</v>
      </c>
      <c r="J520" s="7">
        <v>95</v>
      </c>
      <c r="K520" s="8" t="s">
        <v>23</v>
      </c>
      <c r="L520" s="12" t="s">
        <v>14</v>
      </c>
    </row>
    <row r="521" spans="1:12" x14ac:dyDescent="0.3">
      <c r="A521" s="6">
        <v>42178.610590277778</v>
      </c>
      <c r="B521" s="7">
        <v>4</v>
      </c>
      <c r="C521" s="8" t="s">
        <v>15</v>
      </c>
      <c r="D521" s="8">
        <v>699</v>
      </c>
      <c r="E521" s="9">
        <v>9</v>
      </c>
      <c r="F521" s="10">
        <f t="shared" si="45"/>
        <v>6291</v>
      </c>
      <c r="G521" s="11">
        <v>6</v>
      </c>
      <c r="H521" s="10">
        <f t="shared" si="46"/>
        <v>4194</v>
      </c>
      <c r="I521" s="9">
        <f t="shared" si="47"/>
        <v>3</v>
      </c>
      <c r="J521" s="7">
        <v>557</v>
      </c>
      <c r="K521" s="8" t="s">
        <v>27</v>
      </c>
      <c r="L521" s="12" t="s">
        <v>14</v>
      </c>
    </row>
    <row r="522" spans="1:12" x14ac:dyDescent="0.3">
      <c r="A522" s="6">
        <v>42176.286446759259</v>
      </c>
      <c r="B522" s="7">
        <v>4</v>
      </c>
      <c r="C522" s="8" t="s">
        <v>15</v>
      </c>
      <c r="D522" s="8">
        <v>830</v>
      </c>
      <c r="E522" s="9">
        <v>9</v>
      </c>
      <c r="F522" s="10">
        <f t="shared" si="45"/>
        <v>7470</v>
      </c>
      <c r="G522" s="11">
        <v>6</v>
      </c>
      <c r="H522" s="10">
        <f t="shared" si="46"/>
        <v>4980</v>
      </c>
      <c r="I522" s="9">
        <f t="shared" si="47"/>
        <v>3</v>
      </c>
      <c r="J522" s="7">
        <v>23</v>
      </c>
      <c r="K522" s="8" t="s">
        <v>21</v>
      </c>
      <c r="L522" s="12" t="s">
        <v>14</v>
      </c>
    </row>
    <row r="523" spans="1:12" x14ac:dyDescent="0.3">
      <c r="A523" s="6">
        <v>42175.084918981483</v>
      </c>
      <c r="B523" s="7">
        <v>4</v>
      </c>
      <c r="C523" s="8" t="s">
        <v>15</v>
      </c>
      <c r="D523" s="8">
        <v>990</v>
      </c>
      <c r="E523" s="9">
        <v>9</v>
      </c>
      <c r="F523" s="10">
        <f t="shared" si="45"/>
        <v>8910</v>
      </c>
      <c r="G523" s="11">
        <v>6</v>
      </c>
      <c r="H523" s="10">
        <f t="shared" si="46"/>
        <v>5940</v>
      </c>
      <c r="I523" s="9">
        <f t="shared" si="47"/>
        <v>3</v>
      </c>
      <c r="J523" s="7">
        <v>14</v>
      </c>
      <c r="K523" s="8" t="s">
        <v>25</v>
      </c>
      <c r="L523" s="12" t="s">
        <v>17</v>
      </c>
    </row>
    <row r="524" spans="1:12" x14ac:dyDescent="0.3">
      <c r="A524" s="6">
        <v>42172.746134259258</v>
      </c>
      <c r="B524" s="7">
        <v>4</v>
      </c>
      <c r="C524" s="8" t="s">
        <v>15</v>
      </c>
      <c r="D524" s="8">
        <v>70</v>
      </c>
      <c r="E524" s="9">
        <v>9</v>
      </c>
      <c r="F524" s="10">
        <f t="shared" si="45"/>
        <v>630</v>
      </c>
      <c r="G524" s="11">
        <v>6</v>
      </c>
      <c r="H524" s="10">
        <f>G524-D524</f>
        <v>-64</v>
      </c>
      <c r="I524" s="9">
        <f t="shared" si="47"/>
        <v>3</v>
      </c>
      <c r="J524" s="7">
        <v>686</v>
      </c>
      <c r="K524" s="8" t="s">
        <v>31</v>
      </c>
      <c r="L524" s="12" t="s">
        <v>17</v>
      </c>
    </row>
    <row r="525" spans="1:12" x14ac:dyDescent="0.3">
      <c r="A525" s="6">
        <v>42172.612962962965</v>
      </c>
      <c r="B525" s="7">
        <v>4</v>
      </c>
      <c r="C525" s="8" t="s">
        <v>15</v>
      </c>
      <c r="D525" s="8">
        <v>400</v>
      </c>
      <c r="E525" s="9">
        <v>9</v>
      </c>
      <c r="F525" s="10">
        <f t="shared" si="45"/>
        <v>3600</v>
      </c>
      <c r="G525" s="11">
        <v>6</v>
      </c>
      <c r="H525" s="10">
        <f t="shared" ref="H525:H544" si="48">G525*D525</f>
        <v>2400</v>
      </c>
      <c r="I525" s="9">
        <f t="shared" si="47"/>
        <v>3</v>
      </c>
      <c r="J525" s="7">
        <v>450</v>
      </c>
      <c r="K525" s="8" t="s">
        <v>18</v>
      </c>
      <c r="L525" s="12" t="s">
        <v>19</v>
      </c>
    </row>
    <row r="526" spans="1:12" x14ac:dyDescent="0.3">
      <c r="A526" s="6">
        <v>42167.234710648147</v>
      </c>
      <c r="B526" s="7">
        <v>4</v>
      </c>
      <c r="C526" s="8" t="s">
        <v>15</v>
      </c>
      <c r="D526" s="8">
        <v>450</v>
      </c>
      <c r="E526" s="9">
        <v>9</v>
      </c>
      <c r="F526" s="10">
        <f t="shared" si="45"/>
        <v>4050</v>
      </c>
      <c r="G526" s="11">
        <v>6</v>
      </c>
      <c r="H526" s="10">
        <f t="shared" si="48"/>
        <v>2700</v>
      </c>
      <c r="I526" s="9">
        <f t="shared" si="47"/>
        <v>3</v>
      </c>
      <c r="J526" s="7">
        <v>315</v>
      </c>
      <c r="K526" s="8" t="s">
        <v>40</v>
      </c>
      <c r="L526" s="12" t="s">
        <v>17</v>
      </c>
    </row>
    <row r="527" spans="1:12" x14ac:dyDescent="0.3">
      <c r="A527" s="6">
        <v>42165.702997685185</v>
      </c>
      <c r="B527" s="7">
        <v>4</v>
      </c>
      <c r="C527" s="8" t="s">
        <v>15</v>
      </c>
      <c r="D527" s="8">
        <v>480</v>
      </c>
      <c r="E527" s="9">
        <v>9</v>
      </c>
      <c r="F527" s="10">
        <f>E527/D527</f>
        <v>1.8749999999999999E-2</v>
      </c>
      <c r="G527" s="11">
        <v>6</v>
      </c>
      <c r="H527" s="10">
        <f t="shared" si="48"/>
        <v>2880</v>
      </c>
      <c r="I527" s="9">
        <f t="shared" si="47"/>
        <v>3</v>
      </c>
      <c r="J527" s="7">
        <v>846</v>
      </c>
      <c r="K527" s="8" t="s">
        <v>30</v>
      </c>
      <c r="L527" s="12" t="s">
        <v>14</v>
      </c>
    </row>
    <row r="528" spans="1:12" x14ac:dyDescent="0.3">
      <c r="A528" s="6">
        <v>42156.290034722224</v>
      </c>
      <c r="B528" s="7">
        <v>4</v>
      </c>
      <c r="C528" s="8" t="s">
        <v>15</v>
      </c>
      <c r="D528" s="8">
        <v>540</v>
      </c>
      <c r="E528" s="9">
        <v>9</v>
      </c>
      <c r="F528" s="10">
        <f t="shared" ref="F528:F542" si="49">E528*D528</f>
        <v>4860</v>
      </c>
      <c r="G528" s="11">
        <v>6</v>
      </c>
      <c r="H528" s="10">
        <f t="shared" si="48"/>
        <v>3240</v>
      </c>
      <c r="I528" s="9">
        <f t="shared" si="47"/>
        <v>3</v>
      </c>
      <c r="J528" s="7">
        <v>23</v>
      </c>
      <c r="K528" s="8" t="s">
        <v>21</v>
      </c>
      <c r="L528" s="12" t="s">
        <v>14</v>
      </c>
    </row>
    <row r="529" spans="1:12" x14ac:dyDescent="0.3">
      <c r="A529" s="6">
        <v>42154.802986111114</v>
      </c>
      <c r="B529" s="7">
        <v>4</v>
      </c>
      <c r="C529" s="8" t="s">
        <v>15</v>
      </c>
      <c r="D529" s="8">
        <v>560</v>
      </c>
      <c r="E529" s="9">
        <v>9</v>
      </c>
      <c r="F529" s="10">
        <f t="shared" si="49"/>
        <v>5040</v>
      </c>
      <c r="G529" s="11">
        <v>6</v>
      </c>
      <c r="H529" s="10">
        <f t="shared" si="48"/>
        <v>3360</v>
      </c>
      <c r="I529" s="9">
        <f t="shared" si="47"/>
        <v>3</v>
      </c>
      <c r="J529" s="7">
        <v>23</v>
      </c>
      <c r="K529" s="8" t="s">
        <v>21</v>
      </c>
      <c r="L529" s="12" t="s">
        <v>17</v>
      </c>
    </row>
    <row r="530" spans="1:12" x14ac:dyDescent="0.3">
      <c r="A530" s="6">
        <v>42153.206145833334</v>
      </c>
      <c r="B530" s="7">
        <v>4</v>
      </c>
      <c r="C530" s="8" t="s">
        <v>15</v>
      </c>
      <c r="D530" s="8">
        <v>400</v>
      </c>
      <c r="E530" s="9">
        <v>9</v>
      </c>
      <c r="F530" s="10">
        <f t="shared" si="49"/>
        <v>3600</v>
      </c>
      <c r="G530" s="11">
        <v>6</v>
      </c>
      <c r="H530" s="10">
        <f t="shared" si="48"/>
        <v>2400</v>
      </c>
      <c r="I530" s="9">
        <f t="shared" si="47"/>
        <v>3</v>
      </c>
      <c r="J530" s="7">
        <v>14</v>
      </c>
      <c r="K530" s="8" t="s">
        <v>25</v>
      </c>
      <c r="L530" s="12" t="s">
        <v>14</v>
      </c>
    </row>
    <row r="531" spans="1:12" x14ac:dyDescent="0.3">
      <c r="A531" s="6">
        <v>42139.408912037034</v>
      </c>
      <c r="B531" s="7">
        <v>4</v>
      </c>
      <c r="C531" s="8" t="s">
        <v>15</v>
      </c>
      <c r="D531" s="8">
        <v>300</v>
      </c>
      <c r="E531" s="9">
        <v>9</v>
      </c>
      <c r="F531" s="10">
        <f t="shared" si="49"/>
        <v>2700</v>
      </c>
      <c r="G531" s="11">
        <v>6</v>
      </c>
      <c r="H531" s="10">
        <f t="shared" si="48"/>
        <v>1800</v>
      </c>
      <c r="I531" s="9">
        <f t="shared" si="47"/>
        <v>3</v>
      </c>
      <c r="J531" s="7">
        <v>23</v>
      </c>
      <c r="K531" s="8" t="s">
        <v>21</v>
      </c>
      <c r="L531" s="12" t="s">
        <v>17</v>
      </c>
    </row>
    <row r="532" spans="1:12" x14ac:dyDescent="0.3">
      <c r="A532" s="6">
        <v>42130.817650462966</v>
      </c>
      <c r="B532" s="7">
        <v>4</v>
      </c>
      <c r="C532" s="8" t="s">
        <v>15</v>
      </c>
      <c r="D532" s="8">
        <v>400</v>
      </c>
      <c r="E532" s="9">
        <v>9</v>
      </c>
      <c r="F532" s="10">
        <f t="shared" si="49"/>
        <v>3600</v>
      </c>
      <c r="G532" s="11">
        <v>6</v>
      </c>
      <c r="H532" s="10">
        <f t="shared" si="48"/>
        <v>2400</v>
      </c>
      <c r="I532" s="9">
        <f t="shared" si="47"/>
        <v>3</v>
      </c>
      <c r="J532" s="7">
        <v>14</v>
      </c>
      <c r="K532" s="8" t="s">
        <v>25</v>
      </c>
      <c r="L532" s="12" t="s">
        <v>17</v>
      </c>
    </row>
    <row r="533" spans="1:12" x14ac:dyDescent="0.3">
      <c r="A533" s="6">
        <v>42128.888113425928</v>
      </c>
      <c r="B533" s="7">
        <v>4</v>
      </c>
      <c r="C533" s="8" t="s">
        <v>15</v>
      </c>
      <c r="D533" s="8">
        <v>250</v>
      </c>
      <c r="E533" s="9">
        <v>9</v>
      </c>
      <c r="F533" s="10">
        <f t="shared" si="49"/>
        <v>2250</v>
      </c>
      <c r="G533" s="11">
        <v>6</v>
      </c>
      <c r="H533" s="10">
        <f t="shared" si="48"/>
        <v>1500</v>
      </c>
      <c r="I533" s="9">
        <f t="shared" si="47"/>
        <v>3</v>
      </c>
      <c r="J533" s="7">
        <v>23</v>
      </c>
      <c r="K533" s="8" t="s">
        <v>21</v>
      </c>
      <c r="L533" s="12" t="s">
        <v>17</v>
      </c>
    </row>
    <row r="534" spans="1:12" x14ac:dyDescent="0.3">
      <c r="A534" s="6">
        <v>42125.427187499998</v>
      </c>
      <c r="B534" s="7">
        <v>4</v>
      </c>
      <c r="C534" s="8" t="s">
        <v>15</v>
      </c>
      <c r="D534" s="8">
        <v>620</v>
      </c>
      <c r="E534" s="9">
        <v>9</v>
      </c>
      <c r="F534" s="10">
        <f t="shared" si="49"/>
        <v>5580</v>
      </c>
      <c r="G534" s="11">
        <v>6</v>
      </c>
      <c r="H534" s="10">
        <f t="shared" si="48"/>
        <v>3720</v>
      </c>
      <c r="I534" s="9">
        <f t="shared" si="47"/>
        <v>3</v>
      </c>
      <c r="J534" s="7">
        <v>846</v>
      </c>
      <c r="K534" s="8" t="s">
        <v>30</v>
      </c>
      <c r="L534" s="12" t="s">
        <v>17</v>
      </c>
    </row>
    <row r="535" spans="1:12" x14ac:dyDescent="0.3">
      <c r="A535" s="6">
        <v>42122.619340277779</v>
      </c>
      <c r="B535" s="7">
        <v>4</v>
      </c>
      <c r="C535" s="8" t="s">
        <v>15</v>
      </c>
      <c r="D535" s="8">
        <v>820</v>
      </c>
      <c r="E535" s="9">
        <v>9</v>
      </c>
      <c r="F535" s="10">
        <f t="shared" si="49"/>
        <v>7380</v>
      </c>
      <c r="G535" s="11">
        <v>6</v>
      </c>
      <c r="H535" s="10">
        <f t="shared" si="48"/>
        <v>4920</v>
      </c>
      <c r="I535" s="9">
        <f t="shared" si="47"/>
        <v>3</v>
      </c>
      <c r="J535" s="7">
        <v>233</v>
      </c>
      <c r="K535" s="8" t="s">
        <v>13</v>
      </c>
      <c r="L535" s="12" t="s">
        <v>17</v>
      </c>
    </row>
    <row r="536" spans="1:12" x14ac:dyDescent="0.3">
      <c r="A536" s="6">
        <v>42121.533807870372</v>
      </c>
      <c r="B536" s="7">
        <v>4</v>
      </c>
      <c r="C536" s="8" t="s">
        <v>15</v>
      </c>
      <c r="D536" s="8">
        <v>400</v>
      </c>
      <c r="E536" s="9">
        <v>9</v>
      </c>
      <c r="F536" s="10">
        <f t="shared" si="49"/>
        <v>3600</v>
      </c>
      <c r="G536" s="11">
        <v>6</v>
      </c>
      <c r="H536" s="10">
        <f t="shared" si="48"/>
        <v>2400</v>
      </c>
      <c r="I536" s="9">
        <f t="shared" si="47"/>
        <v>3</v>
      </c>
      <c r="J536" s="7">
        <v>14</v>
      </c>
      <c r="K536" s="8" t="s">
        <v>25</v>
      </c>
      <c r="L536" s="12" t="s">
        <v>17</v>
      </c>
    </row>
    <row r="537" spans="1:12" x14ac:dyDescent="0.3">
      <c r="A537" s="6">
        <v>42120.856238425928</v>
      </c>
      <c r="B537" s="7">
        <v>4</v>
      </c>
      <c r="C537" s="8" t="s">
        <v>15</v>
      </c>
      <c r="D537" s="8">
        <v>400</v>
      </c>
      <c r="E537" s="9">
        <v>9</v>
      </c>
      <c r="F537" s="10">
        <f t="shared" si="49"/>
        <v>3600</v>
      </c>
      <c r="G537" s="11">
        <v>6</v>
      </c>
      <c r="H537" s="10">
        <f t="shared" si="48"/>
        <v>2400</v>
      </c>
      <c r="I537" s="9">
        <f t="shared" si="47"/>
        <v>3</v>
      </c>
      <c r="J537" s="7">
        <v>7</v>
      </c>
      <c r="K537" s="8" t="s">
        <v>24</v>
      </c>
      <c r="L537" s="12" t="s">
        <v>14</v>
      </c>
    </row>
    <row r="538" spans="1:12" x14ac:dyDescent="0.3">
      <c r="A538" s="6">
        <v>42110.01053240741</v>
      </c>
      <c r="B538" s="7">
        <v>4</v>
      </c>
      <c r="C538" s="8" t="s">
        <v>15</v>
      </c>
      <c r="D538" s="8">
        <v>400</v>
      </c>
      <c r="E538" s="9">
        <v>9</v>
      </c>
      <c r="F538" s="10">
        <f t="shared" si="49"/>
        <v>3600</v>
      </c>
      <c r="G538" s="11">
        <v>6</v>
      </c>
      <c r="H538" s="10">
        <f t="shared" si="48"/>
        <v>2400</v>
      </c>
      <c r="I538" s="9">
        <f t="shared" si="47"/>
        <v>3</v>
      </c>
      <c r="J538" s="7">
        <v>450</v>
      </c>
      <c r="K538" s="8" t="s">
        <v>18</v>
      </c>
      <c r="L538" s="12" t="s">
        <v>19</v>
      </c>
    </row>
    <row r="539" spans="1:12" x14ac:dyDescent="0.3">
      <c r="A539" s="6">
        <v>42107.879467592589</v>
      </c>
      <c r="B539" s="7">
        <v>4</v>
      </c>
      <c r="C539" s="8" t="s">
        <v>15</v>
      </c>
      <c r="D539" s="8">
        <v>840</v>
      </c>
      <c r="E539" s="9">
        <v>9</v>
      </c>
      <c r="F539" s="10">
        <f t="shared" si="49"/>
        <v>7560</v>
      </c>
      <c r="G539" s="11">
        <v>6</v>
      </c>
      <c r="H539" s="10">
        <f t="shared" si="48"/>
        <v>5040</v>
      </c>
      <c r="I539" s="9">
        <f t="shared" si="47"/>
        <v>3</v>
      </c>
      <c r="J539" s="7">
        <v>14</v>
      </c>
      <c r="K539" s="8" t="s">
        <v>25</v>
      </c>
      <c r="L539" s="12" t="s">
        <v>17</v>
      </c>
    </row>
    <row r="540" spans="1:12" x14ac:dyDescent="0.3">
      <c r="A540" s="6">
        <v>42104.009826388887</v>
      </c>
      <c r="B540" s="7">
        <v>4</v>
      </c>
      <c r="C540" s="8" t="s">
        <v>15</v>
      </c>
      <c r="D540" s="8">
        <v>400</v>
      </c>
      <c r="E540" s="9">
        <v>9</v>
      </c>
      <c r="F540" s="10">
        <f t="shared" si="49"/>
        <v>3600</v>
      </c>
      <c r="G540" s="11">
        <v>6</v>
      </c>
      <c r="H540" s="10">
        <f t="shared" si="48"/>
        <v>2400</v>
      </c>
      <c r="I540" s="9">
        <f t="shared" si="47"/>
        <v>3</v>
      </c>
      <c r="J540" s="7">
        <v>7</v>
      </c>
      <c r="K540" s="8" t="s">
        <v>24</v>
      </c>
      <c r="L540" s="12" t="s">
        <v>17</v>
      </c>
    </row>
    <row r="541" spans="1:12" x14ac:dyDescent="0.3">
      <c r="A541" s="6">
        <v>42097.501319444447</v>
      </c>
      <c r="B541" s="7">
        <v>4</v>
      </c>
      <c r="C541" s="8" t="s">
        <v>15</v>
      </c>
      <c r="D541" s="8">
        <v>360</v>
      </c>
      <c r="E541" s="9">
        <v>9</v>
      </c>
      <c r="F541" s="10">
        <f t="shared" si="49"/>
        <v>3240</v>
      </c>
      <c r="G541" s="11">
        <v>6</v>
      </c>
      <c r="H541" s="10">
        <f t="shared" si="48"/>
        <v>2160</v>
      </c>
      <c r="I541" s="9">
        <f t="shared" si="47"/>
        <v>3</v>
      </c>
      <c r="J541" s="7">
        <v>315</v>
      </c>
      <c r="K541" s="8" t="s">
        <v>40</v>
      </c>
      <c r="L541" s="12" t="s">
        <v>17</v>
      </c>
    </row>
    <row r="542" spans="1:12" x14ac:dyDescent="0.3">
      <c r="A542" s="6">
        <v>42096.050381944442</v>
      </c>
      <c r="B542" s="7">
        <v>4</v>
      </c>
      <c r="C542" s="8" t="s">
        <v>15</v>
      </c>
      <c r="D542" s="8">
        <v>690</v>
      </c>
      <c r="E542" s="9">
        <v>9</v>
      </c>
      <c r="F542" s="10">
        <f t="shared" si="49"/>
        <v>6210</v>
      </c>
      <c r="G542" s="11">
        <v>6</v>
      </c>
      <c r="H542" s="10">
        <f t="shared" si="48"/>
        <v>4140</v>
      </c>
      <c r="I542" s="9">
        <f t="shared" si="47"/>
        <v>3</v>
      </c>
      <c r="J542" s="7">
        <v>95</v>
      </c>
      <c r="K542" s="8" t="s">
        <v>23</v>
      </c>
      <c r="L542" s="12" t="s">
        <v>17</v>
      </c>
    </row>
    <row r="543" spans="1:12" x14ac:dyDescent="0.3">
      <c r="A543" s="6">
        <v>42093.408900462964</v>
      </c>
      <c r="B543" s="7">
        <v>4</v>
      </c>
      <c r="C543" s="8" t="s">
        <v>15</v>
      </c>
      <c r="D543" s="8">
        <v>955</v>
      </c>
      <c r="E543" s="9">
        <v>9</v>
      </c>
      <c r="F543" s="10">
        <f>E543/D543</f>
        <v>9.4240837696335077E-3</v>
      </c>
      <c r="G543" s="11">
        <v>6</v>
      </c>
      <c r="H543" s="10">
        <f t="shared" si="48"/>
        <v>5730</v>
      </c>
      <c r="I543" s="9">
        <f t="shared" si="47"/>
        <v>3</v>
      </c>
      <c r="J543" s="7">
        <v>686</v>
      </c>
      <c r="K543" s="8" t="s">
        <v>31</v>
      </c>
      <c r="L543" s="12" t="s">
        <v>14</v>
      </c>
    </row>
    <row r="544" spans="1:12" x14ac:dyDescent="0.3">
      <c r="A544" s="6">
        <v>42093.408900462964</v>
      </c>
      <c r="B544" s="7">
        <v>4</v>
      </c>
      <c r="C544" s="8" t="s">
        <v>15</v>
      </c>
      <c r="D544" s="8">
        <v>380</v>
      </c>
      <c r="E544" s="9">
        <v>9</v>
      </c>
      <c r="F544" s="10">
        <f>E544/D544</f>
        <v>2.368421052631579E-2</v>
      </c>
      <c r="G544" s="11">
        <v>6</v>
      </c>
      <c r="H544" s="10">
        <f t="shared" si="48"/>
        <v>2280</v>
      </c>
      <c r="I544" s="9">
        <f t="shared" si="47"/>
        <v>3</v>
      </c>
      <c r="J544" s="7">
        <v>686</v>
      </c>
      <c r="K544" s="8" t="s">
        <v>31</v>
      </c>
      <c r="L544" s="12" t="s">
        <v>14</v>
      </c>
    </row>
    <row r="545" spans="1:12" x14ac:dyDescent="0.3">
      <c r="A545" s="6">
        <v>42086.13385416667</v>
      </c>
      <c r="B545" s="7">
        <v>4</v>
      </c>
      <c r="C545" s="8" t="s">
        <v>15</v>
      </c>
      <c r="D545" s="8">
        <v>699</v>
      </c>
      <c r="E545" s="9">
        <v>9</v>
      </c>
      <c r="F545" s="10">
        <f t="shared" ref="F545:F551" si="50">E545*D545</f>
        <v>6291</v>
      </c>
      <c r="G545" s="11">
        <v>6</v>
      </c>
      <c r="H545" s="10">
        <f>G545-D545</f>
        <v>-693</v>
      </c>
      <c r="I545" s="9">
        <f t="shared" si="47"/>
        <v>3</v>
      </c>
      <c r="J545" s="7">
        <v>557</v>
      </c>
      <c r="K545" s="8" t="s">
        <v>27</v>
      </c>
      <c r="L545" s="12" t="s">
        <v>17</v>
      </c>
    </row>
    <row r="546" spans="1:12" x14ac:dyDescent="0.3">
      <c r="A546" s="6">
        <v>42086.13385416667</v>
      </c>
      <c r="B546" s="7">
        <v>4</v>
      </c>
      <c r="C546" s="8" t="s">
        <v>15</v>
      </c>
      <c r="D546" s="8">
        <v>699</v>
      </c>
      <c r="E546" s="9">
        <v>9</v>
      </c>
      <c r="F546" s="10">
        <f t="shared" si="50"/>
        <v>6291</v>
      </c>
      <c r="G546" s="11">
        <v>6</v>
      </c>
      <c r="H546" s="10">
        <f>G546-D546</f>
        <v>-693</v>
      </c>
      <c r="I546" s="9">
        <f t="shared" si="47"/>
        <v>3</v>
      </c>
      <c r="J546" s="7">
        <v>557</v>
      </c>
      <c r="K546" s="8" t="s">
        <v>27</v>
      </c>
      <c r="L546" s="12" t="s">
        <v>17</v>
      </c>
    </row>
    <row r="547" spans="1:12" x14ac:dyDescent="0.3">
      <c r="A547" s="6">
        <v>42080.92732638889</v>
      </c>
      <c r="B547" s="7">
        <v>4</v>
      </c>
      <c r="C547" s="8" t="s">
        <v>15</v>
      </c>
      <c r="D547" s="8">
        <v>870</v>
      </c>
      <c r="E547" s="9">
        <v>9</v>
      </c>
      <c r="F547" s="10">
        <f t="shared" si="50"/>
        <v>7830</v>
      </c>
      <c r="G547" s="11">
        <v>6</v>
      </c>
      <c r="H547" s="10">
        <f t="shared" ref="H547:H554" si="51">G547*D547</f>
        <v>5220</v>
      </c>
      <c r="I547" s="9">
        <f t="shared" si="47"/>
        <v>3</v>
      </c>
      <c r="J547" s="7">
        <v>846</v>
      </c>
      <c r="K547" s="8" t="s">
        <v>30</v>
      </c>
      <c r="L547" s="12" t="s">
        <v>17</v>
      </c>
    </row>
    <row r="548" spans="1:12" x14ac:dyDescent="0.3">
      <c r="A548" s="6">
        <v>42080.92732638889</v>
      </c>
      <c r="B548" s="7">
        <v>4</v>
      </c>
      <c r="C548" s="8" t="s">
        <v>15</v>
      </c>
      <c r="D548" s="8">
        <v>564</v>
      </c>
      <c r="E548" s="9">
        <v>9</v>
      </c>
      <c r="F548" s="10">
        <f t="shared" si="50"/>
        <v>5076</v>
      </c>
      <c r="G548" s="11">
        <v>6</v>
      </c>
      <c r="H548" s="10">
        <f t="shared" si="51"/>
        <v>3384</v>
      </c>
      <c r="I548" s="9">
        <f t="shared" si="47"/>
        <v>3</v>
      </c>
      <c r="J548" s="7">
        <v>846</v>
      </c>
      <c r="K548" s="8" t="s">
        <v>30</v>
      </c>
      <c r="L548" s="12" t="s">
        <v>17</v>
      </c>
    </row>
    <row r="549" spans="1:12" x14ac:dyDescent="0.3">
      <c r="A549" s="6">
        <v>42078.747731481482</v>
      </c>
      <c r="B549" s="7">
        <v>4</v>
      </c>
      <c r="C549" s="8" t="s">
        <v>15</v>
      </c>
      <c r="D549" s="8">
        <v>530</v>
      </c>
      <c r="E549" s="9">
        <v>9</v>
      </c>
      <c r="F549" s="10">
        <f t="shared" si="50"/>
        <v>4770</v>
      </c>
      <c r="G549" s="11"/>
      <c r="H549" s="10">
        <f t="shared" si="51"/>
        <v>0</v>
      </c>
      <c r="I549" s="9">
        <f t="shared" si="47"/>
        <v>9</v>
      </c>
      <c r="J549" s="7">
        <v>23</v>
      </c>
      <c r="K549" s="8" t="s">
        <v>21</v>
      </c>
      <c r="L549" s="12" t="s">
        <v>17</v>
      </c>
    </row>
    <row r="550" spans="1:12" x14ac:dyDescent="0.3">
      <c r="A550" s="6">
        <v>42078.747731481482</v>
      </c>
      <c r="B550" s="7">
        <v>4</v>
      </c>
      <c r="C550" s="8" t="s">
        <v>15</v>
      </c>
      <c r="D550" s="8">
        <v>100</v>
      </c>
      <c r="E550" s="9">
        <v>9</v>
      </c>
      <c r="F550" s="10">
        <f t="shared" si="50"/>
        <v>900</v>
      </c>
      <c r="G550" s="11">
        <v>6</v>
      </c>
      <c r="H550" s="10">
        <f t="shared" si="51"/>
        <v>600</v>
      </c>
      <c r="I550" s="9">
        <f t="shared" si="47"/>
        <v>3</v>
      </c>
      <c r="J550" s="7">
        <v>23</v>
      </c>
      <c r="K550" s="8" t="s">
        <v>21</v>
      </c>
      <c r="L550" s="12" t="s">
        <v>17</v>
      </c>
    </row>
    <row r="551" spans="1:12" x14ac:dyDescent="0.3">
      <c r="A551" s="6">
        <v>42071.351481481484</v>
      </c>
      <c r="B551" s="7">
        <v>4</v>
      </c>
      <c r="C551" s="8" t="s">
        <v>15</v>
      </c>
      <c r="D551" s="8">
        <v>789</v>
      </c>
      <c r="E551" s="9">
        <v>9</v>
      </c>
      <c r="F551" s="10">
        <f t="shared" si="50"/>
        <v>7101</v>
      </c>
      <c r="G551" s="11">
        <v>6</v>
      </c>
      <c r="H551" s="10">
        <f t="shared" si="51"/>
        <v>4734</v>
      </c>
      <c r="I551" s="9">
        <f t="shared" si="47"/>
        <v>3</v>
      </c>
      <c r="J551" s="7">
        <v>846</v>
      </c>
      <c r="K551" s="8" t="s">
        <v>30</v>
      </c>
      <c r="L551" s="12" t="s">
        <v>14</v>
      </c>
    </row>
    <row r="552" spans="1:12" x14ac:dyDescent="0.3">
      <c r="A552" s="6">
        <v>42071.351481481484</v>
      </c>
      <c r="B552" s="7">
        <v>4</v>
      </c>
      <c r="C552" s="8" t="s">
        <v>15</v>
      </c>
      <c r="D552" s="8">
        <v>160</v>
      </c>
      <c r="E552" s="9">
        <v>9</v>
      </c>
      <c r="F552" s="10">
        <f>E552/D552</f>
        <v>5.6250000000000001E-2</v>
      </c>
      <c r="G552" s="11">
        <v>6</v>
      </c>
      <c r="H552" s="10">
        <f t="shared" si="51"/>
        <v>960</v>
      </c>
      <c r="I552" s="9">
        <f t="shared" si="47"/>
        <v>3</v>
      </c>
      <c r="J552" s="7">
        <v>846</v>
      </c>
      <c r="K552" s="8" t="s">
        <v>30</v>
      </c>
      <c r="L552" s="12" t="s">
        <v>14</v>
      </c>
    </row>
    <row r="553" spans="1:12" x14ac:dyDescent="0.3">
      <c r="A553" s="6">
        <v>42067.565381944441</v>
      </c>
      <c r="B553" s="7">
        <v>4</v>
      </c>
      <c r="C553" s="8" t="s">
        <v>15</v>
      </c>
      <c r="D553" s="8">
        <v>255</v>
      </c>
      <c r="E553" s="9">
        <v>9</v>
      </c>
      <c r="F553" s="10">
        <f>E553*D553</f>
        <v>2295</v>
      </c>
      <c r="G553" s="11">
        <v>6</v>
      </c>
      <c r="H553" s="10">
        <f t="shared" si="51"/>
        <v>1530</v>
      </c>
      <c r="I553" s="9">
        <f t="shared" si="47"/>
        <v>3</v>
      </c>
      <c r="J553" s="7">
        <v>95</v>
      </c>
      <c r="K553" s="8" t="s">
        <v>23</v>
      </c>
      <c r="L553" s="12" t="s">
        <v>17</v>
      </c>
    </row>
    <row r="554" spans="1:12" x14ac:dyDescent="0.3">
      <c r="A554" s="6">
        <v>42067.565381944441</v>
      </c>
      <c r="B554" s="7">
        <v>4</v>
      </c>
      <c r="C554" s="8" t="s">
        <v>15</v>
      </c>
      <c r="D554" s="8">
        <v>170</v>
      </c>
      <c r="E554" s="9">
        <v>9</v>
      </c>
      <c r="F554" s="10">
        <f>E554*D554</f>
        <v>1530</v>
      </c>
      <c r="G554" s="11">
        <v>6</v>
      </c>
      <c r="H554" s="10">
        <f t="shared" si="51"/>
        <v>1020</v>
      </c>
      <c r="I554" s="9">
        <f t="shared" si="47"/>
        <v>3</v>
      </c>
      <c r="J554" s="7">
        <v>95</v>
      </c>
      <c r="K554" s="8" t="s">
        <v>23</v>
      </c>
      <c r="L554" s="12" t="s">
        <v>17</v>
      </c>
    </row>
    <row r="555" spans="1:12" x14ac:dyDescent="0.3">
      <c r="A555" s="6">
        <v>42066.645740740743</v>
      </c>
      <c r="B555" s="7">
        <v>4</v>
      </c>
      <c r="C555" s="8" t="s">
        <v>15</v>
      </c>
      <c r="D555" s="8">
        <v>699</v>
      </c>
      <c r="E555" s="9">
        <v>9</v>
      </c>
      <c r="F555" s="10">
        <f>E555*D555</f>
        <v>6291</v>
      </c>
      <c r="G555" s="11">
        <v>6</v>
      </c>
      <c r="H555" s="10">
        <f>G555-D555</f>
        <v>-693</v>
      </c>
      <c r="I555" s="9">
        <f t="shared" si="47"/>
        <v>3</v>
      </c>
      <c r="J555" s="7">
        <v>572</v>
      </c>
      <c r="K555" s="8" t="s">
        <v>16</v>
      </c>
      <c r="L555" s="12" t="s">
        <v>17</v>
      </c>
    </row>
    <row r="556" spans="1:12" x14ac:dyDescent="0.3">
      <c r="A556" s="6">
        <v>42064.672233796293</v>
      </c>
      <c r="B556" s="7">
        <v>4</v>
      </c>
      <c r="C556" s="8" t="s">
        <v>15</v>
      </c>
      <c r="D556" s="8">
        <v>699</v>
      </c>
      <c r="E556" s="9">
        <v>9</v>
      </c>
      <c r="F556" s="10">
        <f>E556*D556</f>
        <v>6291</v>
      </c>
      <c r="G556" s="11">
        <v>6</v>
      </c>
      <c r="H556" s="10">
        <f t="shared" ref="H556:H563" si="52">G556*D556</f>
        <v>4194</v>
      </c>
      <c r="I556" s="9">
        <f t="shared" si="47"/>
        <v>3</v>
      </c>
      <c r="J556" s="7">
        <v>572</v>
      </c>
      <c r="K556" s="8" t="s">
        <v>16</v>
      </c>
      <c r="L556" s="12" t="s">
        <v>14</v>
      </c>
    </row>
    <row r="557" spans="1:12" x14ac:dyDescent="0.3">
      <c r="A557" s="6">
        <v>42064.672233796293</v>
      </c>
      <c r="B557" s="7">
        <v>4</v>
      </c>
      <c r="C557" s="8" t="s">
        <v>15</v>
      </c>
      <c r="D557" s="8">
        <v>699</v>
      </c>
      <c r="E557" s="9">
        <v>9</v>
      </c>
      <c r="F557" s="10">
        <f>E557/D557</f>
        <v>1.2875536480686695E-2</v>
      </c>
      <c r="G557" s="11">
        <v>6</v>
      </c>
      <c r="H557" s="10">
        <f t="shared" si="52"/>
        <v>4194</v>
      </c>
      <c r="I557" s="9">
        <f t="shared" si="47"/>
        <v>3</v>
      </c>
      <c r="J557" s="7">
        <v>572</v>
      </c>
      <c r="K557" s="8" t="s">
        <v>16</v>
      </c>
      <c r="L557" s="12" t="s">
        <v>14</v>
      </c>
    </row>
    <row r="558" spans="1:12" x14ac:dyDescent="0.3">
      <c r="A558" s="6">
        <v>42063.938275462962</v>
      </c>
      <c r="B558" s="7">
        <v>4</v>
      </c>
      <c r="C558" s="8" t="s">
        <v>15</v>
      </c>
      <c r="D558" s="8">
        <v>590</v>
      </c>
      <c r="E558" s="9">
        <v>9</v>
      </c>
      <c r="F558" s="10">
        <f t="shared" ref="F558:F574" si="53">E558*D558</f>
        <v>5310</v>
      </c>
      <c r="G558" s="11">
        <v>6</v>
      </c>
      <c r="H558" s="10">
        <f t="shared" si="52"/>
        <v>3540</v>
      </c>
      <c r="I558" s="9">
        <f t="shared" si="47"/>
        <v>3</v>
      </c>
      <c r="J558" s="7">
        <v>846</v>
      </c>
      <c r="K558" s="8" t="s">
        <v>30</v>
      </c>
      <c r="L558" s="12" t="s">
        <v>17</v>
      </c>
    </row>
    <row r="559" spans="1:12" x14ac:dyDescent="0.3">
      <c r="A559" s="6">
        <v>42063.938275462962</v>
      </c>
      <c r="B559" s="7">
        <v>4</v>
      </c>
      <c r="C559" s="8" t="s">
        <v>15</v>
      </c>
      <c r="D559" s="8">
        <v>500</v>
      </c>
      <c r="E559" s="9">
        <v>9</v>
      </c>
      <c r="F559" s="10">
        <f t="shared" si="53"/>
        <v>4500</v>
      </c>
      <c r="G559" s="11">
        <v>6</v>
      </c>
      <c r="H559" s="10">
        <f t="shared" si="52"/>
        <v>3000</v>
      </c>
      <c r="I559" s="9">
        <f t="shared" si="47"/>
        <v>3</v>
      </c>
      <c r="J559" s="7">
        <v>846</v>
      </c>
      <c r="K559" s="8" t="s">
        <v>30</v>
      </c>
      <c r="L559" s="12" t="s">
        <v>17</v>
      </c>
    </row>
    <row r="560" spans="1:12" x14ac:dyDescent="0.3">
      <c r="A560" s="6">
        <v>42063.795127314814</v>
      </c>
      <c r="B560" s="7">
        <v>4</v>
      </c>
      <c r="C560" s="8" t="s">
        <v>15</v>
      </c>
      <c r="D560" s="8">
        <v>50</v>
      </c>
      <c r="E560" s="9">
        <v>9</v>
      </c>
      <c r="F560" s="10">
        <f t="shared" si="53"/>
        <v>450</v>
      </c>
      <c r="G560" s="11">
        <v>6</v>
      </c>
      <c r="H560" s="10">
        <f t="shared" si="52"/>
        <v>300</v>
      </c>
      <c r="I560" s="9">
        <f t="shared" si="47"/>
        <v>3</v>
      </c>
      <c r="J560" s="7">
        <v>95</v>
      </c>
      <c r="K560" s="8" t="s">
        <v>23</v>
      </c>
      <c r="L560" s="12" t="s">
        <v>17</v>
      </c>
    </row>
    <row r="561" spans="1:12" x14ac:dyDescent="0.3">
      <c r="A561" s="6">
        <v>42063.795127314814</v>
      </c>
      <c r="B561" s="7">
        <v>4</v>
      </c>
      <c r="C561" s="8" t="s">
        <v>15</v>
      </c>
      <c r="D561" s="8">
        <v>20</v>
      </c>
      <c r="E561" s="9">
        <v>9</v>
      </c>
      <c r="F561" s="10">
        <f t="shared" si="53"/>
        <v>180</v>
      </c>
      <c r="G561" s="11">
        <v>6</v>
      </c>
      <c r="H561" s="10">
        <f t="shared" si="52"/>
        <v>120</v>
      </c>
      <c r="I561" s="9">
        <f t="shared" si="47"/>
        <v>3</v>
      </c>
      <c r="J561" s="7">
        <v>95</v>
      </c>
      <c r="K561" s="8" t="s">
        <v>23</v>
      </c>
      <c r="L561" s="12" t="s">
        <v>17</v>
      </c>
    </row>
    <row r="562" spans="1:12" x14ac:dyDescent="0.3">
      <c r="A562" s="6">
        <v>42057.564791666664</v>
      </c>
      <c r="B562" s="7">
        <v>4</v>
      </c>
      <c r="C562" s="8" t="s">
        <v>15</v>
      </c>
      <c r="D562" s="8">
        <v>840</v>
      </c>
      <c r="E562" s="9">
        <v>9</v>
      </c>
      <c r="F562" s="10">
        <f t="shared" si="53"/>
        <v>7560</v>
      </c>
      <c r="G562" s="11">
        <v>6</v>
      </c>
      <c r="H562" s="10">
        <f t="shared" si="52"/>
        <v>5040</v>
      </c>
      <c r="I562" s="9">
        <f t="shared" si="47"/>
        <v>3</v>
      </c>
      <c r="J562" s="7">
        <v>846</v>
      </c>
      <c r="K562" s="8" t="s">
        <v>30</v>
      </c>
      <c r="L562" s="12" t="s">
        <v>17</v>
      </c>
    </row>
    <row r="563" spans="1:12" x14ac:dyDescent="0.3">
      <c r="A563" s="6">
        <v>42057.564791666664</v>
      </c>
      <c r="B563" s="7">
        <v>4</v>
      </c>
      <c r="C563" s="8" t="s">
        <v>15</v>
      </c>
      <c r="D563" s="8">
        <v>40</v>
      </c>
      <c r="E563" s="9">
        <v>9</v>
      </c>
      <c r="F563" s="10">
        <f t="shared" si="53"/>
        <v>360</v>
      </c>
      <c r="G563" s="11">
        <v>6</v>
      </c>
      <c r="H563" s="10">
        <f t="shared" si="52"/>
        <v>240</v>
      </c>
      <c r="I563" s="9">
        <f t="shared" si="47"/>
        <v>3</v>
      </c>
      <c r="J563" s="7">
        <v>846</v>
      </c>
      <c r="K563" s="8" t="s">
        <v>30</v>
      </c>
      <c r="L563" s="12" t="s">
        <v>17</v>
      </c>
    </row>
    <row r="564" spans="1:12" x14ac:dyDescent="0.3">
      <c r="A564" s="6">
        <v>42056.631585648145</v>
      </c>
      <c r="B564" s="7">
        <v>4</v>
      </c>
      <c r="C564" s="8" t="s">
        <v>15</v>
      </c>
      <c r="D564" s="8">
        <v>10789</v>
      </c>
      <c r="E564" s="9">
        <v>9</v>
      </c>
      <c r="F564" s="10">
        <f t="shared" si="53"/>
        <v>97101</v>
      </c>
      <c r="G564" s="11">
        <v>6</v>
      </c>
      <c r="H564" s="10">
        <f>G564-D564</f>
        <v>-10783</v>
      </c>
      <c r="I564" s="9">
        <f t="shared" si="47"/>
        <v>3</v>
      </c>
      <c r="J564" s="7">
        <v>572</v>
      </c>
      <c r="K564" s="8" t="s">
        <v>16</v>
      </c>
      <c r="L564" s="12" t="s">
        <v>17</v>
      </c>
    </row>
    <row r="565" spans="1:12" x14ac:dyDescent="0.3">
      <c r="A565" s="6">
        <v>42056.631585648145</v>
      </c>
      <c r="B565" s="7">
        <v>4</v>
      </c>
      <c r="C565" s="8" t="s">
        <v>15</v>
      </c>
      <c r="D565" s="8">
        <v>699</v>
      </c>
      <c r="E565" s="9">
        <v>9</v>
      </c>
      <c r="F565" s="10">
        <f t="shared" si="53"/>
        <v>6291</v>
      </c>
      <c r="G565" s="11">
        <v>6</v>
      </c>
      <c r="H565" s="10">
        <f>G565-D565</f>
        <v>-693</v>
      </c>
      <c r="I565" s="9">
        <f t="shared" si="47"/>
        <v>3</v>
      </c>
      <c r="J565" s="7">
        <v>572</v>
      </c>
      <c r="K565" s="8" t="s">
        <v>16</v>
      </c>
      <c r="L565" s="12" t="s">
        <v>17</v>
      </c>
    </row>
    <row r="566" spans="1:12" x14ac:dyDescent="0.3">
      <c r="A566" s="6">
        <v>42056.160925925928</v>
      </c>
      <c r="B566" s="7">
        <v>4</v>
      </c>
      <c r="C566" s="8" t="s">
        <v>15</v>
      </c>
      <c r="D566" s="8">
        <v>600</v>
      </c>
      <c r="E566" s="9">
        <v>9</v>
      </c>
      <c r="F566" s="10">
        <f t="shared" si="53"/>
        <v>5400</v>
      </c>
      <c r="G566" s="11">
        <v>6</v>
      </c>
      <c r="H566" s="10">
        <f t="shared" ref="H566:H581" si="54">G566*D566</f>
        <v>3600</v>
      </c>
      <c r="I566" s="9">
        <f t="shared" si="47"/>
        <v>3</v>
      </c>
      <c r="J566" s="7">
        <v>450</v>
      </c>
      <c r="K566" s="8" t="s">
        <v>18</v>
      </c>
      <c r="L566" s="12" t="s">
        <v>19</v>
      </c>
    </row>
    <row r="567" spans="1:12" x14ac:dyDescent="0.3">
      <c r="A567" s="6">
        <v>42055.048634259256</v>
      </c>
      <c r="B567" s="7">
        <v>4</v>
      </c>
      <c r="C567" s="8" t="s">
        <v>15</v>
      </c>
      <c r="D567" s="8">
        <v>5890</v>
      </c>
      <c r="E567" s="9">
        <v>9</v>
      </c>
      <c r="F567" s="10">
        <f t="shared" si="53"/>
        <v>53010</v>
      </c>
      <c r="G567" s="11">
        <v>6</v>
      </c>
      <c r="H567" s="10">
        <f t="shared" si="54"/>
        <v>35340</v>
      </c>
      <c r="I567" s="9">
        <f t="shared" si="47"/>
        <v>3</v>
      </c>
      <c r="J567" s="7">
        <v>450</v>
      </c>
      <c r="K567" s="8" t="s">
        <v>18</v>
      </c>
      <c r="L567" s="12" t="s">
        <v>19</v>
      </c>
    </row>
    <row r="568" spans="1:12" x14ac:dyDescent="0.3">
      <c r="A568" s="6">
        <v>42054.392106481479</v>
      </c>
      <c r="B568" s="7">
        <v>4</v>
      </c>
      <c r="C568" s="8" t="s">
        <v>15</v>
      </c>
      <c r="D568" s="8">
        <v>860</v>
      </c>
      <c r="E568" s="9">
        <v>9</v>
      </c>
      <c r="F568" s="10">
        <f t="shared" si="53"/>
        <v>7740</v>
      </c>
      <c r="G568" s="11">
        <v>6</v>
      </c>
      <c r="H568" s="10">
        <f t="shared" si="54"/>
        <v>5160</v>
      </c>
      <c r="I568" s="9">
        <f t="shared" si="47"/>
        <v>3</v>
      </c>
      <c r="J568" s="7">
        <v>14</v>
      </c>
      <c r="K568" s="8" t="s">
        <v>25</v>
      </c>
      <c r="L568" s="12" t="s">
        <v>14</v>
      </c>
    </row>
    <row r="569" spans="1:12" x14ac:dyDescent="0.3">
      <c r="A569" s="6">
        <v>42054.392106481479</v>
      </c>
      <c r="B569" s="7">
        <v>4</v>
      </c>
      <c r="C569" s="8" t="s">
        <v>15</v>
      </c>
      <c r="D569" s="8">
        <v>400</v>
      </c>
      <c r="E569" s="9">
        <v>9</v>
      </c>
      <c r="F569" s="10">
        <f t="shared" si="53"/>
        <v>3600</v>
      </c>
      <c r="G569" s="11">
        <v>6</v>
      </c>
      <c r="H569" s="10">
        <f t="shared" si="54"/>
        <v>2400</v>
      </c>
      <c r="I569" s="9">
        <f t="shared" si="47"/>
        <v>3</v>
      </c>
      <c r="J569" s="7">
        <v>14</v>
      </c>
      <c r="K569" s="8" t="s">
        <v>25</v>
      </c>
      <c r="L569" s="12" t="s">
        <v>14</v>
      </c>
    </row>
    <row r="570" spans="1:12" x14ac:dyDescent="0.3">
      <c r="A570" s="6">
        <v>42053.213356481479</v>
      </c>
      <c r="B570" s="7">
        <v>4</v>
      </c>
      <c r="C570" s="8" t="s">
        <v>15</v>
      </c>
      <c r="D570" s="8">
        <v>490</v>
      </c>
      <c r="E570" s="9">
        <v>9</v>
      </c>
      <c r="F570" s="10">
        <f t="shared" si="53"/>
        <v>4410</v>
      </c>
      <c r="G570" s="11">
        <v>6</v>
      </c>
      <c r="H570" s="10">
        <f t="shared" si="54"/>
        <v>2940</v>
      </c>
      <c r="I570" s="9">
        <f t="shared" si="47"/>
        <v>3</v>
      </c>
      <c r="J570" s="7">
        <v>846</v>
      </c>
      <c r="K570" s="8" t="s">
        <v>30</v>
      </c>
      <c r="L570" s="12" t="s">
        <v>17</v>
      </c>
    </row>
    <row r="571" spans="1:12" x14ac:dyDescent="0.3">
      <c r="A571" s="6">
        <v>42050.169664351852</v>
      </c>
      <c r="B571" s="7">
        <v>4</v>
      </c>
      <c r="C571" s="8" t="s">
        <v>15</v>
      </c>
      <c r="D571" s="8">
        <v>699</v>
      </c>
      <c r="E571" s="9">
        <v>9</v>
      </c>
      <c r="F571" s="10">
        <f t="shared" si="53"/>
        <v>6291</v>
      </c>
      <c r="G571" s="11">
        <v>6</v>
      </c>
      <c r="H571" s="10">
        <f t="shared" si="54"/>
        <v>4194</v>
      </c>
      <c r="I571" s="9">
        <f t="shared" si="47"/>
        <v>3</v>
      </c>
      <c r="J571" s="7">
        <v>557</v>
      </c>
      <c r="K571" s="8" t="s">
        <v>27</v>
      </c>
      <c r="L571" s="12" t="s">
        <v>14</v>
      </c>
    </row>
    <row r="572" spans="1:12" x14ac:dyDescent="0.3">
      <c r="A572" s="6">
        <v>42050.169664351852</v>
      </c>
      <c r="B572" s="7">
        <v>4</v>
      </c>
      <c r="C572" s="8" t="s">
        <v>15</v>
      </c>
      <c r="D572" s="8">
        <v>125</v>
      </c>
      <c r="E572" s="9">
        <v>9</v>
      </c>
      <c r="F572" s="10">
        <f t="shared" si="53"/>
        <v>1125</v>
      </c>
      <c r="G572" s="11">
        <v>6</v>
      </c>
      <c r="H572" s="10">
        <f t="shared" si="54"/>
        <v>750</v>
      </c>
      <c r="I572" s="9">
        <f t="shared" si="47"/>
        <v>3</v>
      </c>
      <c r="J572" s="7">
        <v>557</v>
      </c>
      <c r="K572" s="8" t="s">
        <v>27</v>
      </c>
      <c r="L572" s="12" t="s">
        <v>14</v>
      </c>
    </row>
    <row r="573" spans="1:12" x14ac:dyDescent="0.3">
      <c r="A573" s="6">
        <v>42040.941446759258</v>
      </c>
      <c r="B573" s="7">
        <v>4</v>
      </c>
      <c r="C573" s="8" t="s">
        <v>15</v>
      </c>
      <c r="D573" s="8">
        <v>400</v>
      </c>
      <c r="E573" s="9">
        <v>9</v>
      </c>
      <c r="F573" s="10">
        <f t="shared" si="53"/>
        <v>3600</v>
      </c>
      <c r="G573" s="11">
        <v>6</v>
      </c>
      <c r="H573" s="10">
        <f t="shared" si="54"/>
        <v>2400</v>
      </c>
      <c r="I573" s="9">
        <f t="shared" si="47"/>
        <v>3</v>
      </c>
      <c r="J573" s="7">
        <v>7</v>
      </c>
      <c r="K573" s="8" t="s">
        <v>24</v>
      </c>
      <c r="L573" s="12" t="s">
        <v>17</v>
      </c>
    </row>
    <row r="574" spans="1:12" x14ac:dyDescent="0.3">
      <c r="A574" s="6">
        <v>42040.941446759258</v>
      </c>
      <c r="B574" s="7">
        <v>4</v>
      </c>
      <c r="C574" s="8" t="s">
        <v>15</v>
      </c>
      <c r="D574" s="8">
        <v>400</v>
      </c>
      <c r="E574" s="9">
        <v>9</v>
      </c>
      <c r="F574" s="10">
        <f t="shared" si="53"/>
        <v>3600</v>
      </c>
      <c r="G574" s="11">
        <v>6</v>
      </c>
      <c r="H574" s="10">
        <f t="shared" si="54"/>
        <v>2400</v>
      </c>
      <c r="I574" s="9">
        <f t="shared" si="47"/>
        <v>3</v>
      </c>
      <c r="J574" s="7">
        <v>7</v>
      </c>
      <c r="K574" s="8" t="s">
        <v>24</v>
      </c>
      <c r="L574" s="12" t="s">
        <v>17</v>
      </c>
    </row>
    <row r="575" spans="1:12" x14ac:dyDescent="0.3">
      <c r="A575" s="6">
        <v>42040.887291666666</v>
      </c>
      <c r="B575" s="7">
        <v>4</v>
      </c>
      <c r="C575" s="8" t="s">
        <v>15</v>
      </c>
      <c r="D575" s="8">
        <v>369</v>
      </c>
      <c r="E575" s="9">
        <v>9</v>
      </c>
      <c r="F575" s="10">
        <f>E575/D575</f>
        <v>2.4390243902439025E-2</v>
      </c>
      <c r="G575" s="11">
        <v>6</v>
      </c>
      <c r="H575" s="10">
        <f t="shared" si="54"/>
        <v>2214</v>
      </c>
      <c r="I575" s="9">
        <f t="shared" si="47"/>
        <v>3</v>
      </c>
      <c r="J575" s="7">
        <v>686</v>
      </c>
      <c r="K575" s="8" t="s">
        <v>31</v>
      </c>
      <c r="L575" s="12" t="s">
        <v>14</v>
      </c>
    </row>
    <row r="576" spans="1:12" x14ac:dyDescent="0.3">
      <c r="A576" s="6">
        <v>42033.385231481479</v>
      </c>
      <c r="B576" s="7">
        <v>4</v>
      </c>
      <c r="C576" s="8" t="s">
        <v>15</v>
      </c>
      <c r="D576" s="8">
        <v>400</v>
      </c>
      <c r="E576" s="9">
        <v>9</v>
      </c>
      <c r="F576" s="10">
        <f t="shared" ref="F576:F590" si="55">E576*D576</f>
        <v>3600</v>
      </c>
      <c r="G576" s="11">
        <v>6</v>
      </c>
      <c r="H576" s="10">
        <f t="shared" si="54"/>
        <v>2400</v>
      </c>
      <c r="I576" s="9">
        <f t="shared" si="47"/>
        <v>3</v>
      </c>
      <c r="J576" s="7">
        <v>7</v>
      </c>
      <c r="K576" s="8" t="s">
        <v>24</v>
      </c>
      <c r="L576" s="12" t="s">
        <v>14</v>
      </c>
    </row>
    <row r="577" spans="1:12" x14ac:dyDescent="0.3">
      <c r="A577" s="6">
        <v>42033.385231481479</v>
      </c>
      <c r="B577" s="7">
        <v>4</v>
      </c>
      <c r="C577" s="8" t="s">
        <v>15</v>
      </c>
      <c r="D577" s="8">
        <v>222</v>
      </c>
      <c r="E577" s="9">
        <v>9</v>
      </c>
      <c r="F577" s="10">
        <f t="shared" si="55"/>
        <v>1998</v>
      </c>
      <c r="G577" s="11">
        <v>6</v>
      </c>
      <c r="H577" s="10">
        <f t="shared" si="54"/>
        <v>1332</v>
      </c>
      <c r="I577" s="9">
        <f t="shared" si="47"/>
        <v>3</v>
      </c>
      <c r="J577" s="7">
        <v>7</v>
      </c>
      <c r="K577" s="8" t="s">
        <v>24</v>
      </c>
      <c r="L577" s="12" t="s">
        <v>14</v>
      </c>
    </row>
    <row r="578" spans="1:12" x14ac:dyDescent="0.3">
      <c r="A578" s="6">
        <v>42024.608680555553</v>
      </c>
      <c r="B578" s="7">
        <v>4</v>
      </c>
      <c r="C578" s="8" t="s">
        <v>15</v>
      </c>
      <c r="D578" s="8">
        <v>700</v>
      </c>
      <c r="E578" s="9">
        <v>9</v>
      </c>
      <c r="F578" s="10">
        <f t="shared" si="55"/>
        <v>6300</v>
      </c>
      <c r="G578" s="11">
        <v>6</v>
      </c>
      <c r="H578" s="10">
        <f t="shared" si="54"/>
        <v>4200</v>
      </c>
      <c r="I578" s="9">
        <f t="shared" si="47"/>
        <v>3</v>
      </c>
      <c r="J578" s="7">
        <v>23</v>
      </c>
      <c r="K578" s="8" t="s">
        <v>21</v>
      </c>
      <c r="L578" s="12" t="s">
        <v>17</v>
      </c>
    </row>
    <row r="579" spans="1:12" x14ac:dyDescent="0.3">
      <c r="A579" s="6">
        <v>42024.608680555553</v>
      </c>
      <c r="B579" s="7">
        <v>4</v>
      </c>
      <c r="C579" s="8" t="s">
        <v>15</v>
      </c>
      <c r="D579" s="8">
        <v>480</v>
      </c>
      <c r="E579" s="9">
        <v>9</v>
      </c>
      <c r="F579" s="10">
        <f t="shared" si="55"/>
        <v>4320</v>
      </c>
      <c r="G579" s="11">
        <v>6</v>
      </c>
      <c r="H579" s="10">
        <f t="shared" si="54"/>
        <v>2880</v>
      </c>
      <c r="I579" s="9">
        <f t="shared" si="47"/>
        <v>3</v>
      </c>
      <c r="J579" s="7">
        <v>23</v>
      </c>
      <c r="K579" s="8" t="s">
        <v>21</v>
      </c>
      <c r="L579" s="12" t="s">
        <v>17</v>
      </c>
    </row>
    <row r="580" spans="1:12" x14ac:dyDescent="0.3">
      <c r="A580" s="6">
        <v>42053.213356481479</v>
      </c>
      <c r="B580" s="7">
        <v>6</v>
      </c>
      <c r="C580" s="8" t="s">
        <v>15</v>
      </c>
      <c r="D580" s="8">
        <v>123</v>
      </c>
      <c r="E580" s="9">
        <v>9</v>
      </c>
      <c r="F580" s="10">
        <f t="shared" si="55"/>
        <v>1107</v>
      </c>
      <c r="G580" s="11">
        <v>6</v>
      </c>
      <c r="H580" s="10">
        <f t="shared" si="54"/>
        <v>738</v>
      </c>
      <c r="I580" s="9">
        <f t="shared" ref="I580:I617" si="56">E580-G580</f>
        <v>3</v>
      </c>
      <c r="J580" s="7">
        <v>846</v>
      </c>
      <c r="K580" s="8" t="s">
        <v>30</v>
      </c>
      <c r="L580" s="12" t="s">
        <v>17</v>
      </c>
    </row>
    <row r="581" spans="1:12" x14ac:dyDescent="0.3">
      <c r="A581" s="6">
        <v>42390.515370370369</v>
      </c>
      <c r="B581" s="7">
        <v>2</v>
      </c>
      <c r="C581" s="8" t="s">
        <v>33</v>
      </c>
      <c r="D581" s="8">
        <v>50</v>
      </c>
      <c r="E581" s="9">
        <v>8</v>
      </c>
      <c r="F581" s="10">
        <f t="shared" si="55"/>
        <v>400</v>
      </c>
      <c r="G581" s="11">
        <v>6</v>
      </c>
      <c r="H581" s="10">
        <f t="shared" si="54"/>
        <v>300</v>
      </c>
      <c r="I581" s="9">
        <f t="shared" si="56"/>
        <v>2</v>
      </c>
      <c r="J581" s="7">
        <v>14</v>
      </c>
      <c r="K581" s="8" t="s">
        <v>25</v>
      </c>
      <c r="L581" s="12" t="s">
        <v>17</v>
      </c>
    </row>
    <row r="582" spans="1:12" x14ac:dyDescent="0.3">
      <c r="A582" s="6">
        <v>42381.432835648149</v>
      </c>
      <c r="B582" s="7">
        <v>2</v>
      </c>
      <c r="C582" s="8" t="s">
        <v>36</v>
      </c>
      <c r="D582" s="8">
        <v>500</v>
      </c>
      <c r="E582" s="9">
        <v>8</v>
      </c>
      <c r="F582" s="10">
        <f t="shared" si="55"/>
        <v>4000</v>
      </c>
      <c r="G582" s="11">
        <v>6</v>
      </c>
      <c r="H582" s="10">
        <f>G582/D582</f>
        <v>1.2E-2</v>
      </c>
      <c r="I582" s="9">
        <f t="shared" si="56"/>
        <v>2</v>
      </c>
      <c r="J582" s="7">
        <v>686</v>
      </c>
      <c r="K582" s="8" t="s">
        <v>31</v>
      </c>
      <c r="L582" s="12" t="s">
        <v>17</v>
      </c>
    </row>
    <row r="583" spans="1:12" x14ac:dyDescent="0.3">
      <c r="A583" s="6">
        <v>42381.432835648149</v>
      </c>
      <c r="B583" s="7">
        <v>2</v>
      </c>
      <c r="C583" s="8" t="s">
        <v>33</v>
      </c>
      <c r="D583" s="8">
        <v>50</v>
      </c>
      <c r="E583" s="9">
        <v>8</v>
      </c>
      <c r="F583" s="10">
        <f t="shared" si="55"/>
        <v>400</v>
      </c>
      <c r="G583" s="11">
        <v>6</v>
      </c>
      <c r="H583" s="10">
        <f>G583*D583</f>
        <v>300</v>
      </c>
      <c r="I583" s="9">
        <f t="shared" si="56"/>
        <v>2</v>
      </c>
      <c r="J583" s="7">
        <v>14</v>
      </c>
      <c r="K583" s="8" t="s">
        <v>25</v>
      </c>
      <c r="L583" s="12" t="s">
        <v>17</v>
      </c>
    </row>
    <row r="584" spans="1:12" x14ac:dyDescent="0.3">
      <c r="A584" s="6">
        <v>42370.908622685187</v>
      </c>
      <c r="B584" s="7">
        <v>2</v>
      </c>
      <c r="C584" s="8" t="s">
        <v>33</v>
      </c>
      <c r="D584" s="8">
        <v>50</v>
      </c>
      <c r="E584" s="9">
        <v>8</v>
      </c>
      <c r="F584" s="10">
        <f t="shared" si="55"/>
        <v>400</v>
      </c>
      <c r="G584" s="11">
        <v>6</v>
      </c>
      <c r="H584" s="10">
        <f>G584*D584</f>
        <v>300</v>
      </c>
      <c r="I584" s="9">
        <f t="shared" si="56"/>
        <v>2</v>
      </c>
      <c r="J584" s="7">
        <v>14</v>
      </c>
      <c r="K584" s="8" t="s">
        <v>25</v>
      </c>
      <c r="L584" s="12" t="s">
        <v>17</v>
      </c>
    </row>
    <row r="585" spans="1:12" x14ac:dyDescent="0.3">
      <c r="A585" s="6">
        <v>42370.515370370369</v>
      </c>
      <c r="B585" s="7">
        <v>2</v>
      </c>
      <c r="C585" s="8" t="s">
        <v>36</v>
      </c>
      <c r="D585" s="8">
        <v>500</v>
      </c>
      <c r="E585" s="9">
        <v>8</v>
      </c>
      <c r="F585" s="10">
        <f t="shared" si="55"/>
        <v>4000</v>
      </c>
      <c r="G585" s="11">
        <v>6</v>
      </c>
      <c r="H585" s="10">
        <f>G585/D585</f>
        <v>1.2E-2</v>
      </c>
      <c r="I585" s="9">
        <f t="shared" si="56"/>
        <v>2</v>
      </c>
      <c r="J585" s="7">
        <v>686</v>
      </c>
      <c r="K585" s="8" t="s">
        <v>31</v>
      </c>
      <c r="L585" s="12" t="s">
        <v>17</v>
      </c>
    </row>
    <row r="586" spans="1:12" x14ac:dyDescent="0.3">
      <c r="A586" s="6">
        <v>42368.608865740738</v>
      </c>
      <c r="B586" s="7">
        <v>2</v>
      </c>
      <c r="C586" s="8" t="s">
        <v>33</v>
      </c>
      <c r="D586" s="8">
        <v>420</v>
      </c>
      <c r="E586" s="9">
        <v>8</v>
      </c>
      <c r="F586" s="10">
        <f t="shared" si="55"/>
        <v>3360</v>
      </c>
      <c r="G586" s="11">
        <v>6</v>
      </c>
      <c r="H586" s="10">
        <f t="shared" ref="H586:H591" si="57">G586*D586</f>
        <v>2520</v>
      </c>
      <c r="I586" s="9">
        <f t="shared" si="56"/>
        <v>2</v>
      </c>
      <c r="J586" s="7">
        <v>14</v>
      </c>
      <c r="K586" s="8" t="s">
        <v>25</v>
      </c>
      <c r="L586" s="12" t="s">
        <v>14</v>
      </c>
    </row>
    <row r="587" spans="1:12" x14ac:dyDescent="0.3">
      <c r="A587" s="6">
        <v>42366.682986111111</v>
      </c>
      <c r="B587" s="7">
        <v>2</v>
      </c>
      <c r="C587" s="8" t="s">
        <v>33</v>
      </c>
      <c r="D587" s="8">
        <v>90</v>
      </c>
      <c r="E587" s="9">
        <v>8</v>
      </c>
      <c r="F587" s="10">
        <f t="shared" si="55"/>
        <v>720</v>
      </c>
      <c r="G587" s="11">
        <v>6</v>
      </c>
      <c r="H587" s="10">
        <f t="shared" si="57"/>
        <v>540</v>
      </c>
      <c r="I587" s="9">
        <f t="shared" si="56"/>
        <v>2</v>
      </c>
      <c r="J587" s="7">
        <v>14</v>
      </c>
      <c r="K587" s="8" t="s">
        <v>25</v>
      </c>
      <c r="L587" s="12" t="s">
        <v>17</v>
      </c>
    </row>
    <row r="588" spans="1:12" x14ac:dyDescent="0.3">
      <c r="A588" s="6">
        <v>42359.846168981479</v>
      </c>
      <c r="B588" s="7">
        <v>2</v>
      </c>
      <c r="C588" s="8" t="s">
        <v>36</v>
      </c>
      <c r="D588" s="8">
        <v>920</v>
      </c>
      <c r="E588" s="9">
        <v>8</v>
      </c>
      <c r="F588" s="10">
        <f t="shared" si="55"/>
        <v>7360</v>
      </c>
      <c r="G588" s="11">
        <v>6</v>
      </c>
      <c r="H588" s="10">
        <f t="shared" si="57"/>
        <v>5520</v>
      </c>
      <c r="I588" s="9">
        <f t="shared" si="56"/>
        <v>2</v>
      </c>
      <c r="J588" s="7">
        <v>7</v>
      </c>
      <c r="K588" s="8" t="s">
        <v>24</v>
      </c>
      <c r="L588" s="12" t="s">
        <v>14</v>
      </c>
    </row>
    <row r="589" spans="1:12" x14ac:dyDescent="0.3">
      <c r="A589" s="6">
        <v>42308.14162037037</v>
      </c>
      <c r="B589" s="7">
        <v>2</v>
      </c>
      <c r="C589" s="8" t="s">
        <v>33</v>
      </c>
      <c r="D589" s="8">
        <v>950</v>
      </c>
      <c r="E589" s="9">
        <v>8</v>
      </c>
      <c r="F589" s="10">
        <f t="shared" si="55"/>
        <v>7600</v>
      </c>
      <c r="G589" s="11">
        <v>6</v>
      </c>
      <c r="H589" s="10">
        <f t="shared" si="57"/>
        <v>5700</v>
      </c>
      <c r="I589" s="9">
        <f t="shared" si="56"/>
        <v>2</v>
      </c>
      <c r="J589" s="7">
        <v>572</v>
      </c>
      <c r="K589" s="8" t="s">
        <v>16</v>
      </c>
      <c r="L589" s="12" t="s">
        <v>17</v>
      </c>
    </row>
    <row r="590" spans="1:12" x14ac:dyDescent="0.3">
      <c r="A590" s="6">
        <v>42308.14162037037</v>
      </c>
      <c r="B590" s="7">
        <v>2</v>
      </c>
      <c r="C590" s="8" t="s">
        <v>36</v>
      </c>
      <c r="D590" s="8">
        <v>320</v>
      </c>
      <c r="E590" s="9">
        <v>8</v>
      </c>
      <c r="F590" s="10">
        <f t="shared" si="55"/>
        <v>2560</v>
      </c>
      <c r="G590" s="11">
        <v>6</v>
      </c>
      <c r="H590" s="10">
        <f t="shared" si="57"/>
        <v>1920</v>
      </c>
      <c r="I590" s="9">
        <f t="shared" si="56"/>
        <v>2</v>
      </c>
      <c r="J590" s="7">
        <v>7</v>
      </c>
      <c r="K590" s="8" t="s">
        <v>24</v>
      </c>
      <c r="L590" s="12" t="s">
        <v>14</v>
      </c>
    </row>
    <row r="591" spans="1:12" x14ac:dyDescent="0.3">
      <c r="A591" s="6">
        <v>42307.222951388889</v>
      </c>
      <c r="B591" s="7">
        <v>2</v>
      </c>
      <c r="C591" s="8" t="s">
        <v>33</v>
      </c>
      <c r="D591" s="8">
        <v>380</v>
      </c>
      <c r="E591" s="9">
        <v>8</v>
      </c>
      <c r="F591" s="10">
        <f>E591+D591</f>
        <v>388</v>
      </c>
      <c r="G591" s="11">
        <v>6</v>
      </c>
      <c r="H591" s="10">
        <f t="shared" si="57"/>
        <v>2280</v>
      </c>
      <c r="I591" s="9">
        <f t="shared" si="56"/>
        <v>2</v>
      </c>
      <c r="J591" s="7">
        <v>23</v>
      </c>
      <c r="K591" s="8" t="s">
        <v>21</v>
      </c>
      <c r="L591" s="12" t="s">
        <v>17</v>
      </c>
    </row>
    <row r="592" spans="1:12" x14ac:dyDescent="0.3">
      <c r="A592" s="6">
        <v>42291.131782407407</v>
      </c>
      <c r="B592" s="7">
        <v>2</v>
      </c>
      <c r="C592" s="8" t="s">
        <v>36</v>
      </c>
      <c r="D592" s="8">
        <v>720</v>
      </c>
      <c r="E592" s="9">
        <v>8</v>
      </c>
      <c r="F592" s="10">
        <f>E592-D592</f>
        <v>-712</v>
      </c>
      <c r="G592" s="11">
        <v>6</v>
      </c>
      <c r="H592" s="10">
        <f>G592/D592</f>
        <v>8.3333333333333332E-3</v>
      </c>
      <c r="I592" s="9">
        <f t="shared" si="56"/>
        <v>2</v>
      </c>
      <c r="J592" s="7">
        <v>686</v>
      </c>
      <c r="K592" s="8" t="s">
        <v>31</v>
      </c>
      <c r="L592" s="12" t="s">
        <v>14</v>
      </c>
    </row>
    <row r="593" spans="1:12" x14ac:dyDescent="0.3">
      <c r="A593" s="6">
        <v>42257.685925925929</v>
      </c>
      <c r="B593" s="7">
        <v>2</v>
      </c>
      <c r="C593" s="8" t="s">
        <v>33</v>
      </c>
      <c r="D593" s="8">
        <v>900</v>
      </c>
      <c r="E593" s="9">
        <v>8</v>
      </c>
      <c r="F593" s="10">
        <f>E593*D593</f>
        <v>7200</v>
      </c>
      <c r="G593" s="11">
        <v>5</v>
      </c>
      <c r="H593" s="10">
        <f t="shared" ref="H593:H602" si="58">G593*D593</f>
        <v>4500</v>
      </c>
      <c r="I593" s="9">
        <f t="shared" si="56"/>
        <v>3</v>
      </c>
      <c r="J593" s="7">
        <v>572</v>
      </c>
      <c r="K593" s="8" t="s">
        <v>16</v>
      </c>
      <c r="L593" s="12" t="s">
        <v>17</v>
      </c>
    </row>
    <row r="594" spans="1:12" x14ac:dyDescent="0.3">
      <c r="A594" s="6">
        <v>42235.001342592594</v>
      </c>
      <c r="B594" s="7">
        <v>2</v>
      </c>
      <c r="C594" s="8" t="s">
        <v>33</v>
      </c>
      <c r="D594" s="8">
        <v>970</v>
      </c>
      <c r="E594" s="9">
        <v>8</v>
      </c>
      <c r="F594" s="10">
        <f>E594*D594</f>
        <v>7760</v>
      </c>
      <c r="G594" s="11">
        <v>6</v>
      </c>
      <c r="H594" s="10">
        <f t="shared" si="58"/>
        <v>5820</v>
      </c>
      <c r="I594" s="9">
        <f t="shared" si="56"/>
        <v>2</v>
      </c>
      <c r="J594" s="7">
        <v>7</v>
      </c>
      <c r="K594" s="8" t="s">
        <v>24</v>
      </c>
      <c r="L594" s="12" t="s">
        <v>17</v>
      </c>
    </row>
    <row r="595" spans="1:12" x14ac:dyDescent="0.3">
      <c r="A595" s="6">
        <v>42222.584560185183</v>
      </c>
      <c r="B595" s="7">
        <v>2</v>
      </c>
      <c r="C595" s="8" t="s">
        <v>36</v>
      </c>
      <c r="D595" s="8">
        <v>210</v>
      </c>
      <c r="E595" s="9">
        <v>8</v>
      </c>
      <c r="F595" s="10">
        <f>E595*D595</f>
        <v>1680</v>
      </c>
      <c r="G595" s="11">
        <v>6</v>
      </c>
      <c r="H595" s="10">
        <f t="shared" si="58"/>
        <v>1260</v>
      </c>
      <c r="I595" s="9">
        <f t="shared" si="56"/>
        <v>2</v>
      </c>
      <c r="J595" s="7">
        <v>7</v>
      </c>
      <c r="K595" s="8" t="s">
        <v>24</v>
      </c>
      <c r="L595" s="12" t="s">
        <v>14</v>
      </c>
    </row>
    <row r="596" spans="1:12" x14ac:dyDescent="0.3">
      <c r="A596" s="6">
        <v>42200.9216087963</v>
      </c>
      <c r="B596" s="7">
        <v>2</v>
      </c>
      <c r="C596" s="8" t="s">
        <v>33</v>
      </c>
      <c r="D596" s="8">
        <v>570</v>
      </c>
      <c r="E596" s="9">
        <v>8</v>
      </c>
      <c r="F596" s="10">
        <f>E596+D596</f>
        <v>578</v>
      </c>
      <c r="G596" s="11">
        <v>6</v>
      </c>
      <c r="H596" s="10">
        <f t="shared" si="58"/>
        <v>3420</v>
      </c>
      <c r="I596" s="9">
        <f t="shared" si="56"/>
        <v>2</v>
      </c>
      <c r="J596" s="7">
        <v>95</v>
      </c>
      <c r="K596" s="8" t="s">
        <v>23</v>
      </c>
      <c r="L596" s="12" t="s">
        <v>17</v>
      </c>
    </row>
    <row r="597" spans="1:12" x14ac:dyDescent="0.3">
      <c r="A597" s="6">
        <v>42189.161307870374</v>
      </c>
      <c r="B597" s="7">
        <v>2</v>
      </c>
      <c r="C597" s="8" t="s">
        <v>33</v>
      </c>
      <c r="D597" s="8">
        <v>960</v>
      </c>
      <c r="E597" s="9">
        <v>8</v>
      </c>
      <c r="F597" s="10">
        <f>E597-D597</f>
        <v>-952</v>
      </c>
      <c r="G597" s="11">
        <v>6</v>
      </c>
      <c r="H597" s="10">
        <f t="shared" si="58"/>
        <v>5760</v>
      </c>
      <c r="I597" s="9">
        <f t="shared" si="56"/>
        <v>2</v>
      </c>
      <c r="J597" s="7">
        <v>14</v>
      </c>
      <c r="K597" s="8" t="s">
        <v>25</v>
      </c>
      <c r="L597" s="12" t="s">
        <v>14</v>
      </c>
    </row>
    <row r="598" spans="1:12" x14ac:dyDescent="0.3">
      <c r="A598" s="6">
        <v>42130.102824074071</v>
      </c>
      <c r="B598" s="7">
        <v>2</v>
      </c>
      <c r="C598" s="8" t="s">
        <v>33</v>
      </c>
      <c r="D598" s="8">
        <v>630</v>
      </c>
      <c r="E598" s="9">
        <v>8</v>
      </c>
      <c r="F598" s="10">
        <f>E598+D598</f>
        <v>638</v>
      </c>
      <c r="G598" s="11">
        <v>6</v>
      </c>
      <c r="H598" s="10">
        <f t="shared" si="58"/>
        <v>3780</v>
      </c>
      <c r="I598" s="9">
        <f t="shared" si="56"/>
        <v>2</v>
      </c>
      <c r="J598" s="7">
        <v>23</v>
      </c>
      <c r="K598" s="8" t="s">
        <v>21</v>
      </c>
      <c r="L598" s="12" t="s">
        <v>17</v>
      </c>
    </row>
    <row r="599" spans="1:12" x14ac:dyDescent="0.3">
      <c r="A599" s="6">
        <v>42103.705011574071</v>
      </c>
      <c r="B599" s="7">
        <v>2</v>
      </c>
      <c r="C599" s="8" t="s">
        <v>36</v>
      </c>
      <c r="D599" s="8">
        <v>770</v>
      </c>
      <c r="E599" s="9">
        <v>8</v>
      </c>
      <c r="F599" s="10">
        <f>E599*D599</f>
        <v>6160</v>
      </c>
      <c r="G599" s="11">
        <v>6</v>
      </c>
      <c r="H599" s="10">
        <f t="shared" si="58"/>
        <v>4620</v>
      </c>
      <c r="I599" s="9">
        <f t="shared" si="56"/>
        <v>2</v>
      </c>
      <c r="J599" s="7">
        <v>846</v>
      </c>
      <c r="K599" s="8" t="s">
        <v>30</v>
      </c>
      <c r="L599" s="12" t="s">
        <v>17</v>
      </c>
    </row>
    <row r="600" spans="1:12" x14ac:dyDescent="0.3">
      <c r="A600" s="6">
        <v>42103.621724537035</v>
      </c>
      <c r="B600" s="7">
        <v>2</v>
      </c>
      <c r="C600" s="8" t="s">
        <v>33</v>
      </c>
      <c r="D600" s="8">
        <v>890</v>
      </c>
      <c r="E600" s="9">
        <v>8</v>
      </c>
      <c r="F600" s="10">
        <f>E600+D600</f>
        <v>898</v>
      </c>
      <c r="G600" s="11">
        <v>6</v>
      </c>
      <c r="H600" s="10">
        <f t="shared" si="58"/>
        <v>5340</v>
      </c>
      <c r="I600" s="9">
        <f t="shared" si="56"/>
        <v>2</v>
      </c>
      <c r="J600" s="7">
        <v>557</v>
      </c>
      <c r="K600" s="8" t="s">
        <v>27</v>
      </c>
      <c r="L600" s="12" t="s">
        <v>17</v>
      </c>
    </row>
    <row r="601" spans="1:12" x14ac:dyDescent="0.3">
      <c r="A601" s="6">
        <v>42070.932268518518</v>
      </c>
      <c r="B601" s="7">
        <v>2</v>
      </c>
      <c r="C601" s="8" t="s">
        <v>33</v>
      </c>
      <c r="D601" s="8">
        <v>730</v>
      </c>
      <c r="E601" s="9">
        <v>8</v>
      </c>
      <c r="F601" s="10">
        <f>E601-D601</f>
        <v>-722</v>
      </c>
      <c r="G601" s="11">
        <v>6</v>
      </c>
      <c r="H601" s="10">
        <f t="shared" si="58"/>
        <v>4380</v>
      </c>
      <c r="I601" s="9">
        <f t="shared" si="56"/>
        <v>2</v>
      </c>
      <c r="J601" s="7">
        <v>14</v>
      </c>
      <c r="K601" s="8" t="s">
        <v>25</v>
      </c>
      <c r="L601" s="12" t="s">
        <v>14</v>
      </c>
    </row>
    <row r="602" spans="1:12" x14ac:dyDescent="0.3">
      <c r="A602" s="6">
        <v>42070.932268518518</v>
      </c>
      <c r="B602" s="7">
        <v>2</v>
      </c>
      <c r="C602" s="8" t="s">
        <v>33</v>
      </c>
      <c r="D602" s="8">
        <v>123</v>
      </c>
      <c r="E602" s="9">
        <v>8</v>
      </c>
      <c r="F602" s="10">
        <f>E602*D602</f>
        <v>984</v>
      </c>
      <c r="G602" s="11">
        <v>6</v>
      </c>
      <c r="H602" s="10">
        <f t="shared" si="58"/>
        <v>738</v>
      </c>
      <c r="I602" s="9">
        <f t="shared" si="56"/>
        <v>2</v>
      </c>
      <c r="J602" s="7">
        <v>14</v>
      </c>
      <c r="K602" s="8" t="s">
        <v>25</v>
      </c>
      <c r="L602" s="12" t="s">
        <v>14</v>
      </c>
    </row>
    <row r="603" spans="1:12" x14ac:dyDescent="0.3">
      <c r="A603" s="6">
        <v>42067.565381944441</v>
      </c>
      <c r="B603" s="7">
        <v>2</v>
      </c>
      <c r="C603" s="8" t="s">
        <v>36</v>
      </c>
      <c r="D603" s="8">
        <v>320</v>
      </c>
      <c r="E603" s="9">
        <v>8</v>
      </c>
      <c r="F603" s="10">
        <f>E603-D603</f>
        <v>-312</v>
      </c>
      <c r="G603" s="11">
        <v>6</v>
      </c>
      <c r="H603" s="10">
        <f>G603/D603</f>
        <v>1.8749999999999999E-2</v>
      </c>
      <c r="I603" s="9">
        <f t="shared" si="56"/>
        <v>2</v>
      </c>
      <c r="J603" s="7">
        <v>686</v>
      </c>
      <c r="K603" s="8" t="s">
        <v>31</v>
      </c>
      <c r="L603" s="12" t="s">
        <v>14</v>
      </c>
    </row>
    <row r="604" spans="1:12" x14ac:dyDescent="0.3">
      <c r="A604" s="6">
        <v>42067.565381944441</v>
      </c>
      <c r="B604" s="7">
        <v>2</v>
      </c>
      <c r="C604" s="8" t="s">
        <v>33</v>
      </c>
      <c r="D604" s="8">
        <v>144</v>
      </c>
      <c r="E604" s="9">
        <v>8</v>
      </c>
      <c r="F604" s="10">
        <f>E604-D604</f>
        <v>-136</v>
      </c>
      <c r="G604" s="11">
        <v>6</v>
      </c>
      <c r="H604" s="10">
        <f t="shared" ref="H604:H619" si="59">G604*D604</f>
        <v>864</v>
      </c>
      <c r="I604" s="9">
        <f t="shared" si="56"/>
        <v>2</v>
      </c>
      <c r="J604" s="7">
        <v>686</v>
      </c>
      <c r="K604" s="8" t="s">
        <v>31</v>
      </c>
      <c r="L604" s="12" t="s">
        <v>14</v>
      </c>
    </row>
    <row r="605" spans="1:12" x14ac:dyDescent="0.3">
      <c r="A605" s="6">
        <v>42061.715509259258</v>
      </c>
      <c r="B605" s="7">
        <v>2</v>
      </c>
      <c r="C605" s="8" t="s">
        <v>33</v>
      </c>
      <c r="D605" s="8">
        <v>160</v>
      </c>
      <c r="E605" s="9">
        <v>8</v>
      </c>
      <c r="F605" s="10">
        <f>E605+D605</f>
        <v>168</v>
      </c>
      <c r="G605" s="11">
        <v>6</v>
      </c>
      <c r="H605" s="10">
        <f t="shared" si="59"/>
        <v>960</v>
      </c>
      <c r="I605" s="9">
        <f t="shared" si="56"/>
        <v>2</v>
      </c>
      <c r="J605" s="7">
        <v>95</v>
      </c>
      <c r="K605" s="8" t="s">
        <v>23</v>
      </c>
      <c r="L605" s="12" t="s">
        <v>17</v>
      </c>
    </row>
    <row r="606" spans="1:12" x14ac:dyDescent="0.3">
      <c r="A606" s="6">
        <v>42061.715509259258</v>
      </c>
      <c r="B606" s="7">
        <v>2</v>
      </c>
      <c r="C606" s="8" t="s">
        <v>33</v>
      </c>
      <c r="D606" s="8">
        <v>60</v>
      </c>
      <c r="E606" s="9">
        <v>8</v>
      </c>
      <c r="F606" s="10">
        <f>E606+D606</f>
        <v>68</v>
      </c>
      <c r="G606" s="11">
        <v>6</v>
      </c>
      <c r="H606" s="10">
        <f t="shared" si="59"/>
        <v>360</v>
      </c>
      <c r="I606" s="9">
        <f t="shared" si="56"/>
        <v>2</v>
      </c>
      <c r="J606" s="7">
        <v>95</v>
      </c>
      <c r="K606" s="8" t="s">
        <v>23</v>
      </c>
      <c r="L606" s="12" t="s">
        <v>17</v>
      </c>
    </row>
    <row r="607" spans="1:12" x14ac:dyDescent="0.3">
      <c r="A607" s="6">
        <v>42047.56150462963</v>
      </c>
      <c r="B607" s="7">
        <v>2</v>
      </c>
      <c r="C607" s="8" t="s">
        <v>36</v>
      </c>
      <c r="D607" s="8">
        <v>654</v>
      </c>
      <c r="E607" s="9">
        <v>8</v>
      </c>
      <c r="F607" s="10">
        <f>E607*D607</f>
        <v>5232</v>
      </c>
      <c r="G607" s="11">
        <v>6</v>
      </c>
      <c r="H607" s="10">
        <f t="shared" si="59"/>
        <v>3924</v>
      </c>
      <c r="I607" s="9">
        <f t="shared" si="56"/>
        <v>2</v>
      </c>
      <c r="J607" s="7">
        <v>7</v>
      </c>
      <c r="K607" s="8" t="s">
        <v>24</v>
      </c>
      <c r="L607" s="12" t="s">
        <v>17</v>
      </c>
    </row>
    <row r="608" spans="1:12" x14ac:dyDescent="0.3">
      <c r="A608" s="6">
        <v>42047.56150462963</v>
      </c>
      <c r="B608" s="7">
        <v>2</v>
      </c>
      <c r="C608" s="8" t="s">
        <v>36</v>
      </c>
      <c r="D608" s="8">
        <v>40</v>
      </c>
      <c r="E608" s="9">
        <v>8</v>
      </c>
      <c r="F608" s="10">
        <f>E608*D608</f>
        <v>320</v>
      </c>
      <c r="G608" s="11">
        <v>6</v>
      </c>
      <c r="H608" s="10">
        <f t="shared" si="59"/>
        <v>240</v>
      </c>
      <c r="I608" s="9">
        <f t="shared" si="56"/>
        <v>2</v>
      </c>
      <c r="J608" s="7">
        <v>7</v>
      </c>
      <c r="K608" s="8" t="s">
        <v>24</v>
      </c>
      <c r="L608" s="12" t="s">
        <v>17</v>
      </c>
    </row>
    <row r="609" spans="1:12" x14ac:dyDescent="0.3">
      <c r="A609" s="6">
        <v>42027.445775462962</v>
      </c>
      <c r="B609" s="7">
        <v>2</v>
      </c>
      <c r="C609" s="8" t="s">
        <v>33</v>
      </c>
      <c r="D609" s="8">
        <v>980</v>
      </c>
      <c r="E609" s="9">
        <v>8</v>
      </c>
      <c r="F609" s="10">
        <f>E609-D609</f>
        <v>-972</v>
      </c>
      <c r="G609" s="11">
        <v>6</v>
      </c>
      <c r="H609" s="10">
        <f t="shared" si="59"/>
        <v>5880</v>
      </c>
      <c r="I609" s="9">
        <f t="shared" si="56"/>
        <v>2</v>
      </c>
      <c r="J609" s="7">
        <v>23</v>
      </c>
      <c r="K609" s="8" t="s">
        <v>21</v>
      </c>
      <c r="L609" s="12" t="s">
        <v>14</v>
      </c>
    </row>
    <row r="610" spans="1:12" x14ac:dyDescent="0.3">
      <c r="A610" s="6">
        <v>42027.445775462962</v>
      </c>
      <c r="B610" s="7">
        <v>2</v>
      </c>
      <c r="C610" s="8" t="s">
        <v>33</v>
      </c>
      <c r="D610" s="8">
        <v>50</v>
      </c>
      <c r="E610" s="9">
        <v>8</v>
      </c>
      <c r="F610" s="10">
        <f>E610-D610</f>
        <v>-42</v>
      </c>
      <c r="G610" s="11">
        <v>6</v>
      </c>
      <c r="H610" s="10">
        <f t="shared" si="59"/>
        <v>300</v>
      </c>
      <c r="I610" s="9">
        <f t="shared" si="56"/>
        <v>2</v>
      </c>
      <c r="J610" s="7">
        <v>23</v>
      </c>
      <c r="K610" s="8" t="s">
        <v>21</v>
      </c>
      <c r="L610" s="12" t="s">
        <v>14</v>
      </c>
    </row>
    <row r="611" spans="1:12" x14ac:dyDescent="0.3">
      <c r="A611" s="6">
        <v>42011.305960648147</v>
      </c>
      <c r="B611" s="7">
        <v>2</v>
      </c>
      <c r="C611" s="8" t="s">
        <v>33</v>
      </c>
      <c r="D611" s="8">
        <v>790</v>
      </c>
      <c r="E611" s="9">
        <v>8</v>
      </c>
      <c r="F611" s="10">
        <f>E611*D611</f>
        <v>6320</v>
      </c>
      <c r="G611" s="11">
        <v>5</v>
      </c>
      <c r="H611" s="10">
        <f t="shared" si="59"/>
        <v>3950</v>
      </c>
      <c r="I611" s="9">
        <f t="shared" si="56"/>
        <v>3</v>
      </c>
      <c r="J611" s="7">
        <v>572</v>
      </c>
      <c r="K611" s="8" t="s">
        <v>16</v>
      </c>
      <c r="L611" s="12" t="s">
        <v>17</v>
      </c>
    </row>
    <row r="612" spans="1:12" x14ac:dyDescent="0.3">
      <c r="A612" s="6">
        <v>42011.305960648147</v>
      </c>
      <c r="B612" s="7">
        <v>2</v>
      </c>
      <c r="C612" s="8" t="s">
        <v>33</v>
      </c>
      <c r="D612" s="8">
        <v>550</v>
      </c>
      <c r="E612" s="9">
        <v>8</v>
      </c>
      <c r="F612" s="10">
        <f>E612+D612</f>
        <v>558</v>
      </c>
      <c r="G612" s="11">
        <v>6</v>
      </c>
      <c r="H612" s="10">
        <f t="shared" si="59"/>
        <v>3300</v>
      </c>
      <c r="I612" s="9">
        <f t="shared" si="56"/>
        <v>2</v>
      </c>
      <c r="J612" s="7">
        <v>572</v>
      </c>
      <c r="K612" s="8" t="s">
        <v>16</v>
      </c>
      <c r="L612" s="12" t="s">
        <v>17</v>
      </c>
    </row>
    <row r="613" spans="1:12" x14ac:dyDescent="0.3">
      <c r="A613" s="6">
        <v>42008</v>
      </c>
      <c r="B613" s="7">
        <v>2</v>
      </c>
      <c r="C613" s="8" t="s">
        <v>33</v>
      </c>
      <c r="D613" s="8">
        <v>790</v>
      </c>
      <c r="E613" s="9">
        <v>8</v>
      </c>
      <c r="F613" s="10">
        <f>E613+D613</f>
        <v>798</v>
      </c>
      <c r="G613" s="11">
        <v>5</v>
      </c>
      <c r="H613" s="10">
        <f t="shared" si="59"/>
        <v>3950</v>
      </c>
      <c r="I613" s="9">
        <f t="shared" si="56"/>
        <v>3</v>
      </c>
      <c r="J613" s="7">
        <v>572</v>
      </c>
      <c r="K613" s="8" t="s">
        <v>16</v>
      </c>
      <c r="L613" s="12" t="s">
        <v>17</v>
      </c>
    </row>
    <row r="614" spans="1:12" x14ac:dyDescent="0.3">
      <c r="A614" s="6">
        <v>42266.408136574071</v>
      </c>
      <c r="B614" s="7">
        <v>4</v>
      </c>
      <c r="C614" s="8" t="s">
        <v>33</v>
      </c>
      <c r="D614" s="8">
        <v>820</v>
      </c>
      <c r="E614" s="9">
        <v>8</v>
      </c>
      <c r="F614" s="10">
        <f>E614*D614</f>
        <v>6560</v>
      </c>
      <c r="G614" s="11">
        <v>5</v>
      </c>
      <c r="H614" s="10">
        <f t="shared" si="59"/>
        <v>4100</v>
      </c>
      <c r="I614" s="9">
        <f t="shared" si="56"/>
        <v>3</v>
      </c>
      <c r="J614" s="7">
        <v>572</v>
      </c>
      <c r="K614" s="8" t="s">
        <v>16</v>
      </c>
      <c r="L614" s="12" t="s">
        <v>17</v>
      </c>
    </row>
    <row r="615" spans="1:12" x14ac:dyDescent="0.3">
      <c r="A615" s="6">
        <v>42229.043854166666</v>
      </c>
      <c r="B615" s="7">
        <v>4</v>
      </c>
      <c r="C615" s="8" t="s">
        <v>33</v>
      </c>
      <c r="D615" s="8">
        <v>220</v>
      </c>
      <c r="E615" s="9">
        <v>8</v>
      </c>
      <c r="F615" s="10">
        <f>E615+D615</f>
        <v>228</v>
      </c>
      <c r="G615" s="11">
        <v>6</v>
      </c>
      <c r="H615" s="10">
        <f t="shared" si="59"/>
        <v>1320</v>
      </c>
      <c r="I615" s="9">
        <f t="shared" si="56"/>
        <v>2</v>
      </c>
      <c r="J615" s="7">
        <v>233</v>
      </c>
      <c r="K615" s="8" t="s">
        <v>13</v>
      </c>
      <c r="L615" s="12" t="s">
        <v>17</v>
      </c>
    </row>
    <row r="616" spans="1:12" x14ac:dyDescent="0.3">
      <c r="A616" s="6">
        <v>42361.589618055557</v>
      </c>
      <c r="B616" s="7">
        <v>100</v>
      </c>
      <c r="C616" s="8" t="s">
        <v>28</v>
      </c>
      <c r="D616" s="8">
        <v>220</v>
      </c>
      <c r="E616" s="9">
        <v>8</v>
      </c>
      <c r="F616" s="10">
        <f>E616*D616</f>
        <v>1760</v>
      </c>
      <c r="G616" s="11">
        <v>4</v>
      </c>
      <c r="H616" s="10">
        <f t="shared" si="59"/>
        <v>880</v>
      </c>
      <c r="I616" s="9">
        <f t="shared" si="56"/>
        <v>4</v>
      </c>
      <c r="J616" s="7">
        <v>14</v>
      </c>
      <c r="K616" s="8" t="s">
        <v>25</v>
      </c>
      <c r="L616" s="12" t="s">
        <v>17</v>
      </c>
    </row>
    <row r="617" spans="1:12" x14ac:dyDescent="0.3">
      <c r="A617" s="6">
        <v>42356.139097222222</v>
      </c>
      <c r="B617" s="7">
        <v>100</v>
      </c>
      <c r="C617" s="8" t="s">
        <v>28</v>
      </c>
      <c r="D617" s="8">
        <v>440</v>
      </c>
      <c r="E617" s="9">
        <v>8</v>
      </c>
      <c r="F617" s="10">
        <f>E617*D617</f>
        <v>3520</v>
      </c>
      <c r="G617" s="11">
        <v>4</v>
      </c>
      <c r="H617" s="10">
        <f t="shared" si="59"/>
        <v>1760</v>
      </c>
      <c r="I617" s="9">
        <f t="shared" si="56"/>
        <v>4</v>
      </c>
      <c r="J617" s="7">
        <v>7</v>
      </c>
      <c r="K617" s="8" t="s">
        <v>24</v>
      </c>
      <c r="L617" s="12" t="s">
        <v>14</v>
      </c>
    </row>
    <row r="618" spans="1:12" x14ac:dyDescent="0.3">
      <c r="A618" s="6">
        <v>42348.723460648151</v>
      </c>
      <c r="B618" s="7">
        <v>100</v>
      </c>
      <c r="C618" s="8" t="s">
        <v>28</v>
      </c>
      <c r="D618" s="8">
        <v>390</v>
      </c>
      <c r="E618" s="9">
        <v>8</v>
      </c>
      <c r="F618" s="10">
        <f>E618*D618</f>
        <v>3120</v>
      </c>
      <c r="G618" s="11">
        <v>4</v>
      </c>
      <c r="H618" s="10">
        <f t="shared" si="59"/>
        <v>1560</v>
      </c>
      <c r="I618" s="9">
        <f>E618+G618</f>
        <v>12</v>
      </c>
      <c r="J618" s="7">
        <v>95</v>
      </c>
      <c r="K618" s="8" t="s">
        <v>106</v>
      </c>
      <c r="L618" s="12" t="s">
        <v>14</v>
      </c>
    </row>
    <row r="619" spans="1:12" x14ac:dyDescent="0.3">
      <c r="A619" s="6">
        <v>42347.349965277775</v>
      </c>
      <c r="B619" s="7">
        <v>100</v>
      </c>
      <c r="C619" s="8" t="s">
        <v>28</v>
      </c>
      <c r="D619" s="8">
        <v>830</v>
      </c>
      <c r="E619" s="9">
        <v>8</v>
      </c>
      <c r="F619" s="10"/>
      <c r="G619" s="11">
        <v>4</v>
      </c>
      <c r="H619" s="10">
        <f t="shared" si="59"/>
        <v>3320</v>
      </c>
      <c r="I619" s="9">
        <f>E619-G619</f>
        <v>4</v>
      </c>
      <c r="J619" s="7">
        <v>572</v>
      </c>
      <c r="K619" s="8" t="s">
        <v>16</v>
      </c>
      <c r="L619" s="12" t="s">
        <v>38</v>
      </c>
    </row>
    <row r="620" spans="1:12" x14ac:dyDescent="0.3">
      <c r="A620" s="6">
        <v>42341.361608796295</v>
      </c>
      <c r="B620" s="7">
        <v>100</v>
      </c>
      <c r="C620" s="8" t="s">
        <v>28</v>
      </c>
      <c r="D620" s="8">
        <v>480</v>
      </c>
      <c r="E620" s="9">
        <v>8</v>
      </c>
      <c r="F620" s="10">
        <f t="shared" ref="F620:F630" si="60">E620*D620</f>
        <v>3840</v>
      </c>
      <c r="G620" s="11">
        <v>4</v>
      </c>
      <c r="H620" s="10">
        <f>G618*D620</f>
        <v>1920</v>
      </c>
      <c r="I620" s="9">
        <f>E620-G620</f>
        <v>4</v>
      </c>
      <c r="J620" s="7">
        <v>572</v>
      </c>
      <c r="K620" s="8" t="s">
        <v>16</v>
      </c>
      <c r="L620" s="12" t="s">
        <v>17</v>
      </c>
    </row>
    <row r="621" spans="1:12" x14ac:dyDescent="0.3">
      <c r="A621" s="6">
        <v>42308.14162037037</v>
      </c>
      <c r="B621" s="7">
        <v>100</v>
      </c>
      <c r="C621" s="8" t="s">
        <v>28</v>
      </c>
      <c r="D621" s="8">
        <v>450</v>
      </c>
      <c r="E621" s="9">
        <v>8</v>
      </c>
      <c r="F621" s="10">
        <f t="shared" si="60"/>
        <v>3600</v>
      </c>
      <c r="G621" s="11"/>
      <c r="H621" s="10">
        <f>G621*D621</f>
        <v>0</v>
      </c>
      <c r="I621" s="9">
        <f>E621-G621</f>
        <v>8</v>
      </c>
      <c r="J621" s="7">
        <v>846</v>
      </c>
      <c r="K621" s="8" t="s">
        <v>107</v>
      </c>
      <c r="L621" s="12" t="s">
        <v>17</v>
      </c>
    </row>
    <row r="622" spans="1:12" x14ac:dyDescent="0.3">
      <c r="A622" s="6">
        <v>42306.580231481479</v>
      </c>
      <c r="B622" s="7">
        <v>100</v>
      </c>
      <c r="C622" s="8" t="s">
        <v>28</v>
      </c>
      <c r="D622" s="8">
        <v>390</v>
      </c>
      <c r="E622" s="9">
        <v>8</v>
      </c>
      <c r="F622" s="10">
        <f t="shared" si="60"/>
        <v>3120</v>
      </c>
      <c r="G622" s="11">
        <v>4</v>
      </c>
      <c r="H622" s="10">
        <f>G622*D622</f>
        <v>1560</v>
      </c>
      <c r="I622" s="9">
        <f>E622+G622</f>
        <v>12</v>
      </c>
      <c r="J622" s="7">
        <v>95</v>
      </c>
      <c r="K622" s="8" t="s">
        <v>99</v>
      </c>
      <c r="L622" s="12" t="s">
        <v>17</v>
      </c>
    </row>
    <row r="623" spans="1:12" x14ac:dyDescent="0.3">
      <c r="A623" s="6">
        <v>42300.908935185187</v>
      </c>
      <c r="B623" s="7">
        <v>100</v>
      </c>
      <c r="C623" s="8" t="s">
        <v>28</v>
      </c>
      <c r="D623" s="8">
        <v>330</v>
      </c>
      <c r="E623" s="9">
        <v>8</v>
      </c>
      <c r="F623" s="10">
        <f t="shared" si="60"/>
        <v>2640</v>
      </c>
      <c r="G623" s="11">
        <v>4</v>
      </c>
      <c r="H623" s="10">
        <f>G623*D623</f>
        <v>1320</v>
      </c>
      <c r="I623" s="9">
        <f t="shared" ref="I623:I628" si="61">E623-G623</f>
        <v>4</v>
      </c>
      <c r="J623" s="7">
        <v>572</v>
      </c>
      <c r="K623" s="8" t="s">
        <v>16</v>
      </c>
      <c r="L623" s="12" t="s">
        <v>14</v>
      </c>
    </row>
    <row r="624" spans="1:12" x14ac:dyDescent="0.3">
      <c r="A624" s="6">
        <v>42294.624085648145</v>
      </c>
      <c r="B624" s="7">
        <v>100</v>
      </c>
      <c r="C624" s="8" t="s">
        <v>28</v>
      </c>
      <c r="D624" s="8">
        <v>550</v>
      </c>
      <c r="E624" s="9">
        <v>8</v>
      </c>
      <c r="F624" s="10">
        <f t="shared" si="60"/>
        <v>4400</v>
      </c>
      <c r="G624" s="11">
        <v>4</v>
      </c>
      <c r="H624" s="10">
        <f>G622*D624</f>
        <v>2200</v>
      </c>
      <c r="I624" s="9">
        <f t="shared" si="61"/>
        <v>4</v>
      </c>
      <c r="J624" s="7">
        <v>572</v>
      </c>
      <c r="K624" s="8" t="s">
        <v>97</v>
      </c>
      <c r="L624" s="12" t="s">
        <v>17</v>
      </c>
    </row>
    <row r="625" spans="1:12" x14ac:dyDescent="0.3">
      <c r="A625" s="6">
        <v>42292.00712962963</v>
      </c>
      <c r="B625" s="7">
        <v>100</v>
      </c>
      <c r="C625" s="8" t="s">
        <v>28</v>
      </c>
      <c r="D625" s="8">
        <v>690</v>
      </c>
      <c r="E625" s="9">
        <v>8</v>
      </c>
      <c r="F625" s="10">
        <f t="shared" si="60"/>
        <v>5520</v>
      </c>
      <c r="G625" s="11">
        <v>4</v>
      </c>
      <c r="H625" s="10">
        <f>G625*D625</f>
        <v>2760</v>
      </c>
      <c r="I625" s="9">
        <f t="shared" si="61"/>
        <v>4</v>
      </c>
      <c r="J625" s="7">
        <v>7</v>
      </c>
      <c r="K625" s="8" t="s">
        <v>24</v>
      </c>
      <c r="L625" s="12" t="s">
        <v>14</v>
      </c>
    </row>
    <row r="626" spans="1:12" x14ac:dyDescent="0.3">
      <c r="A626" s="6">
        <v>42285.127314814818</v>
      </c>
      <c r="B626" s="7">
        <v>100</v>
      </c>
      <c r="C626" s="8" t="s">
        <v>28</v>
      </c>
      <c r="D626" s="8">
        <v>430</v>
      </c>
      <c r="E626" s="9">
        <v>8</v>
      </c>
      <c r="F626" s="10">
        <f t="shared" si="60"/>
        <v>3440</v>
      </c>
      <c r="G626" s="11">
        <v>4</v>
      </c>
      <c r="H626" s="10">
        <f>G626*D626</f>
        <v>1720</v>
      </c>
      <c r="I626" s="9">
        <f t="shared" si="61"/>
        <v>4</v>
      </c>
      <c r="J626" s="7">
        <v>14</v>
      </c>
      <c r="K626" s="8" t="s">
        <v>25</v>
      </c>
      <c r="L626" s="12" t="s">
        <v>14</v>
      </c>
    </row>
    <row r="627" spans="1:12" x14ac:dyDescent="0.3">
      <c r="A627" s="6">
        <v>42277.729953703703</v>
      </c>
      <c r="B627" s="7">
        <v>100</v>
      </c>
      <c r="C627" s="8" t="s">
        <v>28</v>
      </c>
      <c r="D627" s="8">
        <v>650</v>
      </c>
      <c r="E627" s="9">
        <v>8</v>
      </c>
      <c r="F627" s="10">
        <f t="shared" si="60"/>
        <v>5200</v>
      </c>
      <c r="G627" s="11">
        <v>4</v>
      </c>
      <c r="H627" s="10">
        <f>G627*D627</f>
        <v>2600</v>
      </c>
      <c r="I627" s="9">
        <f t="shared" si="61"/>
        <v>4</v>
      </c>
      <c r="J627" s="7">
        <v>846</v>
      </c>
      <c r="K627" s="8" t="s">
        <v>107</v>
      </c>
      <c r="L627" s="12" t="s">
        <v>38</v>
      </c>
    </row>
    <row r="628" spans="1:12" x14ac:dyDescent="0.3">
      <c r="A628" s="6">
        <v>42268.214826388888</v>
      </c>
      <c r="B628" s="7">
        <v>100</v>
      </c>
      <c r="C628" s="8" t="s">
        <v>28</v>
      </c>
      <c r="D628" s="8">
        <v>610</v>
      </c>
      <c r="E628" s="9">
        <v>8</v>
      </c>
      <c r="F628" s="10">
        <f t="shared" si="60"/>
        <v>4880</v>
      </c>
      <c r="G628" s="11">
        <v>4</v>
      </c>
      <c r="H628" s="10">
        <f>G628*D628</f>
        <v>2440</v>
      </c>
      <c r="I628" s="9">
        <f t="shared" si="61"/>
        <v>4</v>
      </c>
      <c r="J628" s="7">
        <v>14</v>
      </c>
      <c r="K628" s="8" t="s">
        <v>25</v>
      </c>
      <c r="L628" s="12" t="s">
        <v>14</v>
      </c>
    </row>
    <row r="629" spans="1:12" x14ac:dyDescent="0.3">
      <c r="A629" s="6">
        <v>42264.162905092591</v>
      </c>
      <c r="B629" s="7">
        <v>100</v>
      </c>
      <c r="C629" s="8" t="s">
        <v>28</v>
      </c>
      <c r="D629" s="8">
        <v>390</v>
      </c>
      <c r="E629" s="9">
        <v>8</v>
      </c>
      <c r="F629" s="10">
        <f t="shared" si="60"/>
        <v>3120</v>
      </c>
      <c r="G629" s="11">
        <v>4</v>
      </c>
      <c r="H629" s="10">
        <f>G627*D629</f>
        <v>1560</v>
      </c>
      <c r="I629" s="9">
        <f>E629+G629</f>
        <v>12</v>
      </c>
      <c r="J629" s="7">
        <v>95</v>
      </c>
      <c r="K629" s="8" t="s">
        <v>99</v>
      </c>
      <c r="L629" s="12" t="s">
        <v>17</v>
      </c>
    </row>
    <row r="630" spans="1:12" x14ac:dyDescent="0.3">
      <c r="A630" s="6">
        <v>42263.012673611112</v>
      </c>
      <c r="B630" s="7">
        <v>100</v>
      </c>
      <c r="C630" s="8" t="s">
        <v>28</v>
      </c>
      <c r="D630" s="8">
        <v>520</v>
      </c>
      <c r="E630" s="9">
        <v>8</v>
      </c>
      <c r="F630" s="10">
        <f t="shared" si="60"/>
        <v>4160</v>
      </c>
      <c r="G630" s="11">
        <v>4</v>
      </c>
      <c r="H630" s="10">
        <f>G630*D630</f>
        <v>2080</v>
      </c>
      <c r="I630" s="9">
        <f t="shared" ref="I630:I636" si="62">E630-G630</f>
        <v>4</v>
      </c>
      <c r="J630" s="7">
        <v>23</v>
      </c>
      <c r="K630" s="8" t="s">
        <v>21</v>
      </c>
      <c r="L630" s="12" t="s">
        <v>14</v>
      </c>
    </row>
    <row r="631" spans="1:12" x14ac:dyDescent="0.3">
      <c r="A631" s="6">
        <v>42257.252349537041</v>
      </c>
      <c r="B631" s="7">
        <v>100</v>
      </c>
      <c r="C631" s="8" t="s">
        <v>28</v>
      </c>
      <c r="D631" s="8">
        <v>390</v>
      </c>
      <c r="E631" s="9">
        <v>8</v>
      </c>
      <c r="F631" s="10">
        <f>E631/D631</f>
        <v>2.0512820512820513E-2</v>
      </c>
      <c r="G631" s="11">
        <v>4</v>
      </c>
      <c r="H631" s="10">
        <f>G631*D631</f>
        <v>1560</v>
      </c>
      <c r="I631" s="9">
        <f t="shared" si="62"/>
        <v>4</v>
      </c>
      <c r="J631" s="7">
        <v>557</v>
      </c>
      <c r="K631" s="8" t="s">
        <v>27</v>
      </c>
      <c r="L631" s="12" t="s">
        <v>38</v>
      </c>
    </row>
    <row r="632" spans="1:12" x14ac:dyDescent="0.3">
      <c r="A632" s="6">
        <v>42254.913032407407</v>
      </c>
      <c r="B632" s="7">
        <v>100</v>
      </c>
      <c r="C632" s="8" t="s">
        <v>28</v>
      </c>
      <c r="D632" s="8">
        <v>390</v>
      </c>
      <c r="E632" s="9">
        <v>8</v>
      </c>
      <c r="F632" s="10">
        <f t="shared" ref="F632:F692" si="63">E632*D632</f>
        <v>3120</v>
      </c>
      <c r="G632" s="11">
        <v>4</v>
      </c>
      <c r="H632" s="10">
        <f>G630*D632</f>
        <v>1560</v>
      </c>
      <c r="I632" s="9">
        <f t="shared" si="62"/>
        <v>4</v>
      </c>
      <c r="J632" s="7">
        <v>572</v>
      </c>
      <c r="K632" s="8" t="s">
        <v>16</v>
      </c>
      <c r="L632" s="12" t="s">
        <v>17</v>
      </c>
    </row>
    <row r="633" spans="1:12" x14ac:dyDescent="0.3">
      <c r="A633" s="6">
        <v>42245.433865740742</v>
      </c>
      <c r="B633" s="7">
        <v>100</v>
      </c>
      <c r="C633" s="8" t="s">
        <v>28</v>
      </c>
      <c r="D633" s="8">
        <v>40</v>
      </c>
      <c r="E633" s="9">
        <v>8</v>
      </c>
      <c r="F633" s="10">
        <f t="shared" si="63"/>
        <v>320</v>
      </c>
      <c r="G633" s="11">
        <v>4</v>
      </c>
      <c r="H633" s="10">
        <f t="shared" ref="H633:H638" si="64">G633*D633</f>
        <v>160</v>
      </c>
      <c r="I633" s="9">
        <f t="shared" si="62"/>
        <v>4</v>
      </c>
      <c r="J633" s="7">
        <v>14</v>
      </c>
      <c r="K633" s="8" t="s">
        <v>25</v>
      </c>
      <c r="L633" s="12" t="s">
        <v>14</v>
      </c>
    </row>
    <row r="634" spans="1:12" x14ac:dyDescent="0.3">
      <c r="A634" s="6">
        <v>42241.06517361111</v>
      </c>
      <c r="B634" s="7">
        <v>100</v>
      </c>
      <c r="C634" s="8" t="s">
        <v>28</v>
      </c>
      <c r="D634" s="8">
        <v>900</v>
      </c>
      <c r="E634" s="9">
        <v>8</v>
      </c>
      <c r="F634" s="10">
        <f t="shared" si="63"/>
        <v>7200</v>
      </c>
      <c r="G634" s="11">
        <v>4</v>
      </c>
      <c r="H634" s="10">
        <f t="shared" si="64"/>
        <v>3600</v>
      </c>
      <c r="I634" s="9">
        <f t="shared" si="62"/>
        <v>4</v>
      </c>
      <c r="J634" s="7">
        <v>846</v>
      </c>
      <c r="K634" s="8" t="s">
        <v>107</v>
      </c>
      <c r="L634" s="12" t="s">
        <v>17</v>
      </c>
    </row>
    <row r="635" spans="1:12" x14ac:dyDescent="0.3">
      <c r="A635" s="6">
        <v>42237.906041666669</v>
      </c>
      <c r="B635" s="7">
        <v>100</v>
      </c>
      <c r="C635" s="8" t="s">
        <v>28</v>
      </c>
      <c r="D635" s="8">
        <v>700</v>
      </c>
      <c r="E635" s="9">
        <v>8</v>
      </c>
      <c r="F635" s="10">
        <f t="shared" si="63"/>
        <v>5600</v>
      </c>
      <c r="G635" s="11">
        <v>4</v>
      </c>
      <c r="H635" s="10">
        <f t="shared" si="64"/>
        <v>2800</v>
      </c>
      <c r="I635" s="9">
        <f t="shared" si="62"/>
        <v>4</v>
      </c>
      <c r="J635" s="7">
        <v>572</v>
      </c>
      <c r="K635" s="8" t="s">
        <v>16</v>
      </c>
      <c r="L635" s="12" t="s">
        <v>14</v>
      </c>
    </row>
    <row r="636" spans="1:12" x14ac:dyDescent="0.3">
      <c r="A636" s="6">
        <v>42234.602060185185</v>
      </c>
      <c r="B636" s="7">
        <v>100</v>
      </c>
      <c r="C636" s="8" t="s">
        <v>28</v>
      </c>
      <c r="D636" s="8">
        <v>100</v>
      </c>
      <c r="E636" s="9">
        <v>8</v>
      </c>
      <c r="F636" s="10">
        <f t="shared" si="63"/>
        <v>800</v>
      </c>
      <c r="G636" s="11">
        <v>4</v>
      </c>
      <c r="H636" s="10">
        <f t="shared" si="64"/>
        <v>400</v>
      </c>
      <c r="I636" s="9">
        <f t="shared" si="62"/>
        <v>4</v>
      </c>
      <c r="J636" s="7">
        <v>686</v>
      </c>
      <c r="K636" s="8" t="s">
        <v>31</v>
      </c>
      <c r="L636" s="12" t="s">
        <v>14</v>
      </c>
    </row>
    <row r="637" spans="1:12" x14ac:dyDescent="0.3">
      <c r="A637" s="6">
        <v>42234.1016087963</v>
      </c>
      <c r="B637" s="7">
        <v>100</v>
      </c>
      <c r="C637" s="8" t="s">
        <v>28</v>
      </c>
      <c r="D637" s="8">
        <v>390</v>
      </c>
      <c r="E637" s="9">
        <v>8</v>
      </c>
      <c r="F637" s="10">
        <f t="shared" si="63"/>
        <v>3120</v>
      </c>
      <c r="G637" s="11">
        <v>4</v>
      </c>
      <c r="H637" s="10">
        <f t="shared" si="64"/>
        <v>1560</v>
      </c>
      <c r="I637" s="9">
        <f>E637+G637</f>
        <v>12</v>
      </c>
      <c r="J637" s="7">
        <v>95</v>
      </c>
      <c r="K637" s="8" t="s">
        <v>23</v>
      </c>
      <c r="L637" s="12" t="s">
        <v>17</v>
      </c>
    </row>
    <row r="638" spans="1:12" x14ac:dyDescent="0.3">
      <c r="A638" s="6">
        <v>42228.264490740738</v>
      </c>
      <c r="B638" s="7">
        <v>100</v>
      </c>
      <c r="C638" s="8" t="s">
        <v>28</v>
      </c>
      <c r="D638" s="8">
        <v>820</v>
      </c>
      <c r="E638" s="9">
        <v>8</v>
      </c>
      <c r="F638" s="10">
        <f t="shared" si="63"/>
        <v>6560</v>
      </c>
      <c r="G638" s="11">
        <v>4</v>
      </c>
      <c r="H638" s="10">
        <f t="shared" si="64"/>
        <v>3280</v>
      </c>
      <c r="I638" s="9">
        <f>E638-G638</f>
        <v>4</v>
      </c>
      <c r="J638" s="7">
        <v>23</v>
      </c>
      <c r="K638" s="8" t="s">
        <v>21</v>
      </c>
      <c r="L638" s="12" t="s">
        <v>17</v>
      </c>
    </row>
    <row r="639" spans="1:12" x14ac:dyDescent="0.3">
      <c r="A639" s="6">
        <v>42221.441689814812</v>
      </c>
      <c r="B639" s="7">
        <v>100</v>
      </c>
      <c r="C639" s="8" t="s">
        <v>28</v>
      </c>
      <c r="D639" s="8">
        <v>390</v>
      </c>
      <c r="E639" s="9">
        <v>8</v>
      </c>
      <c r="F639" s="10">
        <f t="shared" si="63"/>
        <v>3120</v>
      </c>
      <c r="G639" s="11">
        <v>4</v>
      </c>
      <c r="H639" s="10">
        <f>G637*D639</f>
        <v>1560</v>
      </c>
      <c r="I639" s="9">
        <f>E639+G639</f>
        <v>12</v>
      </c>
      <c r="J639" s="7">
        <v>557</v>
      </c>
      <c r="K639" s="8" t="s">
        <v>27</v>
      </c>
      <c r="L639" s="12" t="s">
        <v>17</v>
      </c>
    </row>
    <row r="640" spans="1:12" x14ac:dyDescent="0.3">
      <c r="A640" s="6">
        <v>42214.703645833331</v>
      </c>
      <c r="B640" s="7">
        <v>100</v>
      </c>
      <c r="C640" s="8" t="s">
        <v>28</v>
      </c>
      <c r="D640" s="8">
        <v>390</v>
      </c>
      <c r="E640" s="9">
        <v>8</v>
      </c>
      <c r="F640" s="10">
        <f t="shared" si="63"/>
        <v>3120</v>
      </c>
      <c r="G640" s="11">
        <v>4</v>
      </c>
      <c r="H640" s="10">
        <f t="shared" ref="H640:H648" si="65">G640*D640</f>
        <v>1560</v>
      </c>
      <c r="I640" s="9">
        <f>E640-G640</f>
        <v>4</v>
      </c>
      <c r="J640" s="7">
        <v>572</v>
      </c>
      <c r="K640" s="8" t="s">
        <v>16</v>
      </c>
      <c r="L640" s="12" t="s">
        <v>14</v>
      </c>
    </row>
    <row r="641" spans="1:12" x14ac:dyDescent="0.3">
      <c r="A641" s="6">
        <v>42212.752650462964</v>
      </c>
      <c r="B641" s="7">
        <v>100</v>
      </c>
      <c r="C641" s="8" t="s">
        <v>28</v>
      </c>
      <c r="D641" s="8">
        <v>10</v>
      </c>
      <c r="E641" s="9">
        <v>8</v>
      </c>
      <c r="F641" s="10">
        <f t="shared" si="63"/>
        <v>80</v>
      </c>
      <c r="G641" s="11">
        <v>4</v>
      </c>
      <c r="H641" s="10">
        <f t="shared" si="65"/>
        <v>40</v>
      </c>
      <c r="I641" s="9">
        <f>E641-G641</f>
        <v>4</v>
      </c>
      <c r="J641" s="7">
        <v>7</v>
      </c>
      <c r="K641" s="8" t="s">
        <v>24</v>
      </c>
      <c r="L641" s="12" t="s">
        <v>14</v>
      </c>
    </row>
    <row r="642" spans="1:12" x14ac:dyDescent="0.3">
      <c r="A642" s="6">
        <v>42212.517222222225</v>
      </c>
      <c r="B642" s="7">
        <v>100</v>
      </c>
      <c r="C642" s="8" t="s">
        <v>28</v>
      </c>
      <c r="D642" s="8">
        <v>230</v>
      </c>
      <c r="E642" s="9">
        <v>8</v>
      </c>
      <c r="F642" s="10">
        <f t="shared" si="63"/>
        <v>1840</v>
      </c>
      <c r="G642" s="11">
        <v>4</v>
      </c>
      <c r="H642" s="10">
        <f t="shared" si="65"/>
        <v>920</v>
      </c>
      <c r="I642" s="9">
        <f>E642-G642</f>
        <v>4</v>
      </c>
      <c r="J642" s="7">
        <v>95</v>
      </c>
      <c r="K642" s="8" t="s">
        <v>106</v>
      </c>
      <c r="L642" s="12" t="s">
        <v>17</v>
      </c>
    </row>
    <row r="643" spans="1:12" x14ac:dyDescent="0.3">
      <c r="A643" s="6">
        <v>42210.15997685185</v>
      </c>
      <c r="B643" s="7">
        <v>100</v>
      </c>
      <c r="C643" s="8" t="s">
        <v>28</v>
      </c>
      <c r="D643" s="8">
        <v>90</v>
      </c>
      <c r="E643" s="9">
        <v>8</v>
      </c>
      <c r="F643" s="10">
        <f t="shared" si="63"/>
        <v>720</v>
      </c>
      <c r="G643" s="11">
        <v>4</v>
      </c>
      <c r="H643" s="10">
        <f t="shared" si="65"/>
        <v>360</v>
      </c>
      <c r="I643" s="9">
        <f>E643-G643</f>
        <v>4</v>
      </c>
      <c r="J643" s="7">
        <v>846</v>
      </c>
      <c r="K643" s="8" t="s">
        <v>30</v>
      </c>
      <c r="L643" s="12" t="s">
        <v>17</v>
      </c>
    </row>
    <row r="644" spans="1:12" x14ac:dyDescent="0.3">
      <c r="A644" s="6">
        <v>42204.096215277779</v>
      </c>
      <c r="B644" s="7">
        <v>100</v>
      </c>
      <c r="C644" s="8" t="s">
        <v>28</v>
      </c>
      <c r="D644" s="8">
        <v>390</v>
      </c>
      <c r="E644" s="9">
        <v>8</v>
      </c>
      <c r="F644" s="10">
        <f t="shared" si="63"/>
        <v>3120</v>
      </c>
      <c r="G644" s="11">
        <v>4</v>
      </c>
      <c r="H644" s="10">
        <f t="shared" si="65"/>
        <v>1560</v>
      </c>
      <c r="I644" s="9">
        <f>E644+G644</f>
        <v>12</v>
      </c>
      <c r="J644" s="7">
        <v>95</v>
      </c>
      <c r="K644" s="8" t="s">
        <v>23</v>
      </c>
      <c r="L644" s="12" t="s">
        <v>14</v>
      </c>
    </row>
    <row r="645" spans="1:12" x14ac:dyDescent="0.3">
      <c r="A645" s="6">
        <v>42198.521979166668</v>
      </c>
      <c r="B645" s="7">
        <v>100</v>
      </c>
      <c r="C645" s="8" t="s">
        <v>28</v>
      </c>
      <c r="D645" s="8">
        <v>300</v>
      </c>
      <c r="E645" s="9">
        <v>8</v>
      </c>
      <c r="F645" s="10">
        <f t="shared" si="63"/>
        <v>2400</v>
      </c>
      <c r="G645" s="11">
        <v>5</v>
      </c>
      <c r="H645" s="10">
        <f t="shared" si="65"/>
        <v>1500</v>
      </c>
      <c r="I645" s="9">
        <f>E645-G645</f>
        <v>3</v>
      </c>
      <c r="J645" s="7">
        <v>846</v>
      </c>
      <c r="K645" s="8" t="s">
        <v>107</v>
      </c>
      <c r="L645" s="12" t="s">
        <v>14</v>
      </c>
    </row>
    <row r="646" spans="1:12" x14ac:dyDescent="0.3">
      <c r="A646" s="6">
        <v>42192.656122685185</v>
      </c>
      <c r="B646" s="7">
        <v>100</v>
      </c>
      <c r="C646" s="8" t="s">
        <v>28</v>
      </c>
      <c r="D646" s="8">
        <v>989</v>
      </c>
      <c r="E646" s="9">
        <v>8</v>
      </c>
      <c r="F646" s="10">
        <f t="shared" si="63"/>
        <v>7912</v>
      </c>
      <c r="G646" s="11">
        <v>4</v>
      </c>
      <c r="H646" s="10">
        <f t="shared" si="65"/>
        <v>3956</v>
      </c>
      <c r="I646" s="9">
        <f>E646-G646</f>
        <v>4</v>
      </c>
      <c r="J646" s="7">
        <v>7</v>
      </c>
      <c r="K646" s="8" t="s">
        <v>24</v>
      </c>
      <c r="L646" s="12" t="s">
        <v>14</v>
      </c>
    </row>
    <row r="647" spans="1:12" x14ac:dyDescent="0.3">
      <c r="A647" s="6">
        <v>42184.539606481485</v>
      </c>
      <c r="B647" s="7">
        <v>100</v>
      </c>
      <c r="C647" s="8" t="s">
        <v>28</v>
      </c>
      <c r="D647" s="8">
        <v>940</v>
      </c>
      <c r="E647" s="9">
        <v>8</v>
      </c>
      <c r="F647" s="10">
        <f t="shared" si="63"/>
        <v>7520</v>
      </c>
      <c r="G647" s="11">
        <v>4</v>
      </c>
      <c r="H647" s="10">
        <f t="shared" si="65"/>
        <v>3760</v>
      </c>
      <c r="I647" s="9">
        <f>E647-G647</f>
        <v>4</v>
      </c>
      <c r="J647" s="7">
        <v>23</v>
      </c>
      <c r="K647" s="8" t="s">
        <v>21</v>
      </c>
      <c r="L647" s="12" t="s">
        <v>17</v>
      </c>
    </row>
    <row r="648" spans="1:12" x14ac:dyDescent="0.3">
      <c r="A648" s="6">
        <v>42181.263715277775</v>
      </c>
      <c r="B648" s="7">
        <v>100</v>
      </c>
      <c r="C648" s="8" t="s">
        <v>28</v>
      </c>
      <c r="D648" s="8">
        <v>120</v>
      </c>
      <c r="E648" s="9">
        <v>8</v>
      </c>
      <c r="F648" s="10">
        <f t="shared" si="63"/>
        <v>960</v>
      </c>
      <c r="G648" s="11">
        <v>4</v>
      </c>
      <c r="H648" s="10">
        <f t="shared" si="65"/>
        <v>480</v>
      </c>
      <c r="I648" s="9">
        <f>E648-G648</f>
        <v>4</v>
      </c>
      <c r="J648" s="7">
        <v>15</v>
      </c>
      <c r="K648" s="8" t="s">
        <v>25</v>
      </c>
      <c r="L648" s="12" t="s">
        <v>14</v>
      </c>
    </row>
    <row r="649" spans="1:12" x14ac:dyDescent="0.3">
      <c r="A649" s="6">
        <v>42170.001527777778</v>
      </c>
      <c r="B649" s="7">
        <v>100</v>
      </c>
      <c r="C649" s="8" t="s">
        <v>28</v>
      </c>
      <c r="D649" s="8">
        <v>390</v>
      </c>
      <c r="E649" s="9">
        <v>8</v>
      </c>
      <c r="F649" s="10">
        <f t="shared" si="63"/>
        <v>3120</v>
      </c>
      <c r="G649" s="11">
        <v>4</v>
      </c>
      <c r="H649" s="10">
        <f>G647*D649</f>
        <v>1560</v>
      </c>
      <c r="I649" s="9">
        <f>E649+G649</f>
        <v>12</v>
      </c>
      <c r="J649" s="7">
        <v>95</v>
      </c>
      <c r="K649" s="8" t="s">
        <v>99</v>
      </c>
      <c r="L649" s="12" t="s">
        <v>17</v>
      </c>
    </row>
    <row r="650" spans="1:12" x14ac:dyDescent="0.3">
      <c r="A650" s="6">
        <v>42169.237407407411</v>
      </c>
      <c r="B650" s="7">
        <v>100</v>
      </c>
      <c r="C650" s="8" t="s">
        <v>28</v>
      </c>
      <c r="D650" s="8">
        <v>980</v>
      </c>
      <c r="E650" s="9">
        <v>8</v>
      </c>
      <c r="F650" s="10">
        <f t="shared" si="63"/>
        <v>7840</v>
      </c>
      <c r="G650" s="11">
        <v>4</v>
      </c>
      <c r="H650" s="10">
        <f>G650*D650</f>
        <v>3920</v>
      </c>
      <c r="I650" s="9">
        <f t="shared" ref="I650:I656" si="66">E650-G650</f>
        <v>4</v>
      </c>
      <c r="J650" s="7">
        <v>572</v>
      </c>
      <c r="K650" s="8" t="s">
        <v>16</v>
      </c>
      <c r="L650" s="12" t="s">
        <v>17</v>
      </c>
    </row>
    <row r="651" spans="1:12" x14ac:dyDescent="0.3">
      <c r="A651" s="6">
        <v>42168.343032407407</v>
      </c>
      <c r="B651" s="7">
        <v>100</v>
      </c>
      <c r="C651" s="8" t="s">
        <v>28</v>
      </c>
      <c r="D651" s="8">
        <v>850</v>
      </c>
      <c r="E651" s="9">
        <v>8</v>
      </c>
      <c r="F651" s="10">
        <f t="shared" si="63"/>
        <v>6800</v>
      </c>
      <c r="G651" s="11">
        <v>4</v>
      </c>
      <c r="H651" s="10">
        <f>G651*D651</f>
        <v>3400</v>
      </c>
      <c r="I651" s="9">
        <f t="shared" si="66"/>
        <v>4</v>
      </c>
      <c r="J651" s="7">
        <v>572</v>
      </c>
      <c r="K651" s="8" t="s">
        <v>16</v>
      </c>
      <c r="L651" s="12" t="s">
        <v>17</v>
      </c>
    </row>
    <row r="652" spans="1:12" x14ac:dyDescent="0.3">
      <c r="A652" s="6">
        <v>42168.179143518515</v>
      </c>
      <c r="B652" s="7">
        <v>100</v>
      </c>
      <c r="C652" s="8" t="s">
        <v>28</v>
      </c>
      <c r="D652" s="8">
        <v>20</v>
      </c>
      <c r="E652" s="9">
        <v>8</v>
      </c>
      <c r="F652" s="10">
        <f t="shared" si="63"/>
        <v>160</v>
      </c>
      <c r="G652" s="11">
        <v>4</v>
      </c>
      <c r="H652" s="10">
        <f>G652*D652</f>
        <v>80</v>
      </c>
      <c r="I652" s="9">
        <f t="shared" si="66"/>
        <v>4</v>
      </c>
      <c r="J652" s="7">
        <v>14</v>
      </c>
      <c r="K652" s="8" t="s">
        <v>25</v>
      </c>
      <c r="L652" s="12" t="s">
        <v>14</v>
      </c>
    </row>
    <row r="653" spans="1:12" x14ac:dyDescent="0.3">
      <c r="A653" s="6">
        <v>42167.11347222222</v>
      </c>
      <c r="B653" s="7">
        <v>100</v>
      </c>
      <c r="C653" s="8" t="s">
        <v>28</v>
      </c>
      <c r="D653" s="8">
        <v>390</v>
      </c>
      <c r="E653" s="9">
        <v>8</v>
      </c>
      <c r="F653" s="10">
        <f t="shared" si="63"/>
        <v>3120</v>
      </c>
      <c r="G653" s="11">
        <v>4</v>
      </c>
      <c r="H653" s="10">
        <f>G653*D653</f>
        <v>1560</v>
      </c>
      <c r="I653" s="9">
        <f t="shared" si="66"/>
        <v>4</v>
      </c>
      <c r="J653" s="7">
        <v>557</v>
      </c>
      <c r="K653" s="8" t="s">
        <v>27</v>
      </c>
      <c r="L653" s="12" t="s">
        <v>38</v>
      </c>
    </row>
    <row r="654" spans="1:12" x14ac:dyDescent="0.3">
      <c r="A654" s="6">
        <v>42152.956412037034</v>
      </c>
      <c r="B654" s="7">
        <v>100</v>
      </c>
      <c r="C654" s="8" t="s">
        <v>28</v>
      </c>
      <c r="D654" s="8">
        <v>460</v>
      </c>
      <c r="E654" s="9">
        <v>8</v>
      </c>
      <c r="F654" s="10">
        <f t="shared" si="63"/>
        <v>3680</v>
      </c>
      <c r="G654" s="11">
        <v>4</v>
      </c>
      <c r="H654" s="10">
        <f>G654*D654</f>
        <v>1840</v>
      </c>
      <c r="I654" s="9">
        <f t="shared" si="66"/>
        <v>4</v>
      </c>
      <c r="J654" s="7">
        <v>7</v>
      </c>
      <c r="K654" s="8" t="s">
        <v>24</v>
      </c>
      <c r="L654" s="12" t="s">
        <v>17</v>
      </c>
    </row>
    <row r="655" spans="1:12" x14ac:dyDescent="0.3">
      <c r="A655" s="6">
        <v>42143.659675925926</v>
      </c>
      <c r="B655" s="7">
        <v>100</v>
      </c>
      <c r="C655" s="8" t="s">
        <v>28</v>
      </c>
      <c r="D655" s="8">
        <v>390</v>
      </c>
      <c r="E655" s="9">
        <v>8</v>
      </c>
      <c r="F655" s="10">
        <f t="shared" si="63"/>
        <v>3120</v>
      </c>
      <c r="G655" s="11">
        <v>4</v>
      </c>
      <c r="H655" s="10">
        <f>G653*D655</f>
        <v>1560</v>
      </c>
      <c r="I655" s="9">
        <f t="shared" si="66"/>
        <v>4</v>
      </c>
      <c r="J655" s="7">
        <v>572</v>
      </c>
      <c r="K655" s="8" t="s">
        <v>16</v>
      </c>
      <c r="L655" s="12" t="s">
        <v>17</v>
      </c>
    </row>
    <row r="656" spans="1:12" x14ac:dyDescent="0.3">
      <c r="A656" s="6">
        <v>42141.751006944447</v>
      </c>
      <c r="B656" s="7">
        <v>100</v>
      </c>
      <c r="C656" s="8" t="s">
        <v>28</v>
      </c>
      <c r="D656" s="8">
        <v>460</v>
      </c>
      <c r="E656" s="9">
        <v>8</v>
      </c>
      <c r="F656" s="10">
        <f t="shared" si="63"/>
        <v>3680</v>
      </c>
      <c r="G656" s="11">
        <v>4</v>
      </c>
      <c r="H656" s="10">
        <f>G656*D656</f>
        <v>1840</v>
      </c>
      <c r="I656" s="9">
        <f t="shared" si="66"/>
        <v>4</v>
      </c>
      <c r="J656" s="7">
        <v>23</v>
      </c>
      <c r="K656" s="8" t="s">
        <v>21</v>
      </c>
      <c r="L656" s="12" t="s">
        <v>14</v>
      </c>
    </row>
    <row r="657" spans="1:12" x14ac:dyDescent="0.3">
      <c r="A657" s="6">
        <v>42140.945150462961</v>
      </c>
      <c r="B657" s="7">
        <v>100</v>
      </c>
      <c r="C657" s="8" t="s">
        <v>28</v>
      </c>
      <c r="D657" s="8">
        <v>390</v>
      </c>
      <c r="E657" s="9">
        <v>8</v>
      </c>
      <c r="F657" s="10">
        <f t="shared" si="63"/>
        <v>3120</v>
      </c>
      <c r="G657" s="11">
        <v>4</v>
      </c>
      <c r="H657" s="10">
        <f>G655*D657</f>
        <v>1560</v>
      </c>
      <c r="I657" s="9">
        <f>E657+G657</f>
        <v>12</v>
      </c>
      <c r="J657" s="7">
        <v>315</v>
      </c>
      <c r="K657" s="8" t="s">
        <v>40</v>
      </c>
      <c r="L657" s="12" t="s">
        <v>17</v>
      </c>
    </row>
    <row r="658" spans="1:12" x14ac:dyDescent="0.3">
      <c r="A658" s="6">
        <v>42138.530925925923</v>
      </c>
      <c r="B658" s="7">
        <v>100</v>
      </c>
      <c r="C658" s="8" t="s">
        <v>28</v>
      </c>
      <c r="D658" s="8">
        <v>690</v>
      </c>
      <c r="E658" s="9">
        <v>8</v>
      </c>
      <c r="F658" s="10">
        <f t="shared" si="63"/>
        <v>5520</v>
      </c>
      <c r="G658" s="11">
        <v>4</v>
      </c>
      <c r="H658" s="10">
        <f t="shared" ref="H658:H665" si="67">G658*D658</f>
        <v>2760</v>
      </c>
      <c r="I658" s="9">
        <f>E658-G658</f>
        <v>4</v>
      </c>
      <c r="J658" s="7">
        <v>686</v>
      </c>
      <c r="K658" s="8" t="s">
        <v>98</v>
      </c>
      <c r="L658" s="12" t="s">
        <v>14</v>
      </c>
    </row>
    <row r="659" spans="1:12" x14ac:dyDescent="0.3">
      <c r="A659" s="6">
        <v>42138.232534722221</v>
      </c>
      <c r="B659" s="7">
        <v>100</v>
      </c>
      <c r="C659" s="8" t="s">
        <v>28</v>
      </c>
      <c r="D659" s="8">
        <v>390</v>
      </c>
      <c r="E659" s="9">
        <v>8</v>
      </c>
      <c r="F659" s="10">
        <f t="shared" si="63"/>
        <v>3120</v>
      </c>
      <c r="G659" s="11">
        <v>4</v>
      </c>
      <c r="H659" s="10">
        <f t="shared" si="67"/>
        <v>1560</v>
      </c>
      <c r="I659" s="9">
        <f>E659+G659</f>
        <v>12</v>
      </c>
      <c r="J659" s="7">
        <v>95</v>
      </c>
      <c r="K659" s="8" t="s">
        <v>99</v>
      </c>
      <c r="L659" s="12" t="s">
        <v>17</v>
      </c>
    </row>
    <row r="660" spans="1:12" x14ac:dyDescent="0.3">
      <c r="A660" s="6">
        <v>42136.382488425923</v>
      </c>
      <c r="B660" s="7">
        <v>100</v>
      </c>
      <c r="C660" s="8" t="s">
        <v>28</v>
      </c>
      <c r="D660" s="8">
        <v>280</v>
      </c>
      <c r="E660" s="9">
        <v>8</v>
      </c>
      <c r="F660" s="10">
        <f t="shared" si="63"/>
        <v>2240</v>
      </c>
      <c r="G660" s="11">
        <v>4</v>
      </c>
      <c r="H660" s="10">
        <f t="shared" si="67"/>
        <v>1120</v>
      </c>
      <c r="I660" s="9">
        <f t="shared" ref="I660:I665" si="68">E660-G660</f>
        <v>4</v>
      </c>
      <c r="J660" s="7"/>
      <c r="K660" s="8" t="s">
        <v>30</v>
      </c>
      <c r="L660" s="12" t="s">
        <v>17</v>
      </c>
    </row>
    <row r="661" spans="1:12" x14ac:dyDescent="0.3">
      <c r="A661" s="6">
        <v>42124.60396990741</v>
      </c>
      <c r="B661" s="7">
        <v>100</v>
      </c>
      <c r="C661" s="8" t="s">
        <v>28</v>
      </c>
      <c r="D661" s="8">
        <v>390</v>
      </c>
      <c r="E661" s="9">
        <v>8</v>
      </c>
      <c r="F661" s="10">
        <f t="shared" si="63"/>
        <v>3120</v>
      </c>
      <c r="G661" s="11">
        <v>4</v>
      </c>
      <c r="H661" s="10">
        <f t="shared" si="67"/>
        <v>1560</v>
      </c>
      <c r="I661" s="9">
        <f t="shared" si="68"/>
        <v>4</v>
      </c>
      <c r="J661" s="7">
        <v>572</v>
      </c>
      <c r="K661" s="8" t="s">
        <v>16</v>
      </c>
      <c r="L661" s="12" t="s">
        <v>38</v>
      </c>
    </row>
    <row r="662" spans="1:12" x14ac:dyDescent="0.3">
      <c r="A662" s="6">
        <v>42118.544583333336</v>
      </c>
      <c r="B662" s="7">
        <v>100</v>
      </c>
      <c r="C662" s="8" t="s">
        <v>28</v>
      </c>
      <c r="D662" s="8">
        <v>890</v>
      </c>
      <c r="E662" s="9">
        <v>8</v>
      </c>
      <c r="F662" s="10">
        <f t="shared" si="63"/>
        <v>7120</v>
      </c>
      <c r="G662" s="11">
        <v>4</v>
      </c>
      <c r="H662" s="10">
        <f t="shared" si="67"/>
        <v>3560</v>
      </c>
      <c r="I662" s="9">
        <f t="shared" si="68"/>
        <v>4</v>
      </c>
      <c r="J662" s="7">
        <v>23</v>
      </c>
      <c r="K662" s="8" t="s">
        <v>21</v>
      </c>
      <c r="L662" s="12" t="s">
        <v>14</v>
      </c>
    </row>
    <row r="663" spans="1:12" x14ac:dyDescent="0.3">
      <c r="A663" s="6">
        <v>42114.861909722225</v>
      </c>
      <c r="B663" s="7">
        <v>100</v>
      </c>
      <c r="C663" s="8" t="s">
        <v>28</v>
      </c>
      <c r="D663" s="8">
        <v>340</v>
      </c>
      <c r="E663" s="9">
        <v>8</v>
      </c>
      <c r="F663" s="10">
        <f t="shared" si="63"/>
        <v>2720</v>
      </c>
      <c r="G663" s="11">
        <v>4</v>
      </c>
      <c r="H663" s="10">
        <f t="shared" si="67"/>
        <v>1360</v>
      </c>
      <c r="I663" s="9">
        <f t="shared" si="68"/>
        <v>4</v>
      </c>
      <c r="J663" s="7">
        <v>14</v>
      </c>
      <c r="K663" s="8" t="s">
        <v>25</v>
      </c>
      <c r="L663" s="12" t="s">
        <v>14</v>
      </c>
    </row>
    <row r="664" spans="1:12" x14ac:dyDescent="0.3">
      <c r="A664" s="6">
        <v>42114.413460648146</v>
      </c>
      <c r="B664" s="7">
        <v>100</v>
      </c>
      <c r="C664" s="8" t="s">
        <v>28</v>
      </c>
      <c r="D664" s="8">
        <v>160</v>
      </c>
      <c r="E664" s="9">
        <v>8</v>
      </c>
      <c r="F664" s="10">
        <f t="shared" si="63"/>
        <v>1280</v>
      </c>
      <c r="G664" s="11">
        <v>4</v>
      </c>
      <c r="H664" s="10">
        <f t="shared" si="67"/>
        <v>640</v>
      </c>
      <c r="I664" s="9">
        <f t="shared" si="68"/>
        <v>4</v>
      </c>
      <c r="J664" s="7">
        <v>846</v>
      </c>
      <c r="K664" s="8" t="s">
        <v>30</v>
      </c>
      <c r="L664" s="12" t="s">
        <v>17</v>
      </c>
    </row>
    <row r="665" spans="1:12" x14ac:dyDescent="0.3">
      <c r="A665" s="6">
        <v>42113.779907407406</v>
      </c>
      <c r="B665" s="7">
        <v>100</v>
      </c>
      <c r="C665" s="8" t="s">
        <v>28</v>
      </c>
      <c r="D665" s="8">
        <v>270</v>
      </c>
      <c r="E665" s="9">
        <v>8</v>
      </c>
      <c r="F665" s="10">
        <f t="shared" si="63"/>
        <v>2160</v>
      </c>
      <c r="G665" s="11">
        <v>4</v>
      </c>
      <c r="H665" s="10">
        <f t="shared" si="67"/>
        <v>1080</v>
      </c>
      <c r="I665" s="9">
        <f t="shared" si="68"/>
        <v>4</v>
      </c>
      <c r="J665" s="7">
        <v>7</v>
      </c>
      <c r="K665" s="8" t="s">
        <v>24</v>
      </c>
      <c r="L665" s="12" t="s">
        <v>17</v>
      </c>
    </row>
    <row r="666" spans="1:12" x14ac:dyDescent="0.3">
      <c r="A666" s="6">
        <v>42108.7341087963</v>
      </c>
      <c r="B666" s="7">
        <v>100</v>
      </c>
      <c r="C666" s="8" t="s">
        <v>108</v>
      </c>
      <c r="D666" s="8">
        <v>390</v>
      </c>
      <c r="E666" s="9">
        <v>8</v>
      </c>
      <c r="F666" s="10">
        <f t="shared" si="63"/>
        <v>3120</v>
      </c>
      <c r="G666" s="11">
        <v>4</v>
      </c>
      <c r="H666" s="10">
        <f>G664*D666</f>
        <v>1560</v>
      </c>
      <c r="I666" s="9">
        <f>E666+G666</f>
        <v>12</v>
      </c>
      <c r="J666" s="7">
        <v>557</v>
      </c>
      <c r="K666" s="8" t="s">
        <v>27</v>
      </c>
      <c r="L666" s="12" t="s">
        <v>17</v>
      </c>
    </row>
    <row r="667" spans="1:12" x14ac:dyDescent="0.3">
      <c r="A667" s="6">
        <v>42104.004826388889</v>
      </c>
      <c r="B667" s="7">
        <v>100</v>
      </c>
      <c r="C667" s="8" t="s">
        <v>28</v>
      </c>
      <c r="D667" s="8">
        <v>580</v>
      </c>
      <c r="E667" s="9">
        <v>8</v>
      </c>
      <c r="F667" s="10">
        <f t="shared" si="63"/>
        <v>4640</v>
      </c>
      <c r="G667" s="11">
        <v>4</v>
      </c>
      <c r="H667" s="10">
        <f t="shared" ref="H667:H682" si="69">G667*D667</f>
        <v>2320</v>
      </c>
      <c r="I667" s="9">
        <f>E667-G667</f>
        <v>4</v>
      </c>
      <c r="J667" s="7">
        <v>846</v>
      </c>
      <c r="K667" s="8" t="s">
        <v>107</v>
      </c>
      <c r="L667" s="12" t="s">
        <v>17</v>
      </c>
    </row>
    <row r="668" spans="1:12" x14ac:dyDescent="0.3">
      <c r="A668" s="6">
        <v>42103.84878472222</v>
      </c>
      <c r="B668" s="7">
        <v>100</v>
      </c>
      <c r="C668" s="8" t="s">
        <v>28</v>
      </c>
      <c r="D668" s="8">
        <v>160</v>
      </c>
      <c r="E668" s="9">
        <v>8</v>
      </c>
      <c r="F668" s="10">
        <f t="shared" si="63"/>
        <v>1280</v>
      </c>
      <c r="G668" s="11">
        <v>4</v>
      </c>
      <c r="H668" s="10">
        <f t="shared" si="69"/>
        <v>640</v>
      </c>
      <c r="I668" s="9">
        <f>E668-G668</f>
        <v>4</v>
      </c>
      <c r="J668" s="7">
        <v>14</v>
      </c>
      <c r="K668" s="8" t="s">
        <v>25</v>
      </c>
      <c r="L668" s="12" t="s">
        <v>17</v>
      </c>
    </row>
    <row r="669" spans="1:12" x14ac:dyDescent="0.3">
      <c r="A669" s="6">
        <v>42098.763842592591</v>
      </c>
      <c r="B669" s="7">
        <v>100</v>
      </c>
      <c r="C669" s="8" t="s">
        <v>28</v>
      </c>
      <c r="D669" s="8">
        <v>390</v>
      </c>
      <c r="E669" s="9">
        <v>8</v>
      </c>
      <c r="F669" s="10">
        <f t="shared" si="63"/>
        <v>3120</v>
      </c>
      <c r="G669" s="11">
        <v>4</v>
      </c>
      <c r="H669" s="10">
        <f t="shared" si="69"/>
        <v>1560</v>
      </c>
      <c r="I669" s="9">
        <f>E669+G669</f>
        <v>12</v>
      </c>
      <c r="J669" s="7">
        <v>233</v>
      </c>
      <c r="K669" s="8" t="s">
        <v>13</v>
      </c>
      <c r="L669" s="12" t="s">
        <v>14</v>
      </c>
    </row>
    <row r="670" spans="1:12" x14ac:dyDescent="0.3">
      <c r="A670" s="6">
        <v>42095.657881944448</v>
      </c>
      <c r="B670" s="7">
        <v>100</v>
      </c>
      <c r="C670" s="8" t="s">
        <v>28</v>
      </c>
      <c r="D670" s="8">
        <v>390</v>
      </c>
      <c r="E670" s="9">
        <v>8</v>
      </c>
      <c r="F670" s="10">
        <f t="shared" si="63"/>
        <v>3120</v>
      </c>
      <c r="G670" s="11">
        <v>4</v>
      </c>
      <c r="H670" s="10">
        <f t="shared" si="69"/>
        <v>1560</v>
      </c>
      <c r="I670" s="9">
        <f>E670+G670</f>
        <v>12</v>
      </c>
      <c r="J670" s="7">
        <v>95</v>
      </c>
      <c r="K670" s="8" t="s">
        <v>99</v>
      </c>
      <c r="L670" s="12" t="s">
        <v>38</v>
      </c>
    </row>
    <row r="671" spans="1:12" x14ac:dyDescent="0.3">
      <c r="A671" s="6">
        <v>42090.102986111109</v>
      </c>
      <c r="B671" s="7">
        <v>100</v>
      </c>
      <c r="C671" s="8" t="s">
        <v>28</v>
      </c>
      <c r="D671" s="8">
        <v>390</v>
      </c>
      <c r="E671" s="9">
        <v>8</v>
      </c>
      <c r="F671" s="10">
        <f t="shared" si="63"/>
        <v>3120</v>
      </c>
      <c r="G671" s="11">
        <v>4</v>
      </c>
      <c r="H671" s="10">
        <f t="shared" si="69"/>
        <v>1560</v>
      </c>
      <c r="I671" s="9">
        <f>E671+G671</f>
        <v>12</v>
      </c>
      <c r="J671" s="7">
        <v>557</v>
      </c>
      <c r="K671" s="8" t="s">
        <v>27</v>
      </c>
      <c r="L671" s="12" t="s">
        <v>14</v>
      </c>
    </row>
    <row r="672" spans="1:12" x14ac:dyDescent="0.3">
      <c r="A672" s="6">
        <v>42090.102986111109</v>
      </c>
      <c r="B672" s="7">
        <v>100</v>
      </c>
      <c r="C672" s="8" t="s">
        <v>28</v>
      </c>
      <c r="D672" s="8">
        <v>390</v>
      </c>
      <c r="E672" s="9">
        <v>8</v>
      </c>
      <c r="F672" s="10">
        <f t="shared" si="63"/>
        <v>3120</v>
      </c>
      <c r="G672" s="11">
        <v>4</v>
      </c>
      <c r="H672" s="10">
        <f t="shared" si="69"/>
        <v>1560</v>
      </c>
      <c r="I672" s="9">
        <f>E672-G672</f>
        <v>4</v>
      </c>
      <c r="J672" s="7">
        <v>557</v>
      </c>
      <c r="K672" s="8" t="s">
        <v>27</v>
      </c>
      <c r="L672" s="12" t="s">
        <v>14</v>
      </c>
    </row>
    <row r="673" spans="1:12" x14ac:dyDescent="0.3">
      <c r="A673" s="6">
        <v>42078.35738425926</v>
      </c>
      <c r="B673" s="7">
        <v>100</v>
      </c>
      <c r="C673" s="8" t="s">
        <v>28</v>
      </c>
      <c r="D673" s="8">
        <v>390</v>
      </c>
      <c r="E673" s="9">
        <v>8</v>
      </c>
      <c r="F673" s="10">
        <f t="shared" si="63"/>
        <v>3120</v>
      </c>
      <c r="G673" s="11">
        <v>4</v>
      </c>
      <c r="H673" s="10">
        <f t="shared" si="69"/>
        <v>1560</v>
      </c>
      <c r="I673" s="9">
        <f>E673-G673</f>
        <v>4</v>
      </c>
      <c r="J673" s="7">
        <v>95</v>
      </c>
      <c r="K673" s="8" t="s">
        <v>106</v>
      </c>
      <c r="L673" s="12" t="s">
        <v>17</v>
      </c>
    </row>
    <row r="674" spans="1:12" x14ac:dyDescent="0.3">
      <c r="A674" s="6">
        <v>42078.35738425926</v>
      </c>
      <c r="B674" s="7">
        <v>100</v>
      </c>
      <c r="C674" s="8" t="s">
        <v>28</v>
      </c>
      <c r="D674" s="8">
        <v>200</v>
      </c>
      <c r="E674" s="9">
        <v>8</v>
      </c>
      <c r="F674" s="10">
        <f t="shared" si="63"/>
        <v>1600</v>
      </c>
      <c r="G674" s="11">
        <v>4</v>
      </c>
      <c r="H674" s="10">
        <f t="shared" si="69"/>
        <v>800</v>
      </c>
      <c r="I674" s="9">
        <f>E674-G674</f>
        <v>4</v>
      </c>
      <c r="J674" s="7">
        <v>95</v>
      </c>
      <c r="K674" s="8" t="s">
        <v>106</v>
      </c>
      <c r="L674" s="12" t="s">
        <v>17</v>
      </c>
    </row>
    <row r="675" spans="1:12" x14ac:dyDescent="0.3">
      <c r="A675" s="6">
        <v>42064.672233796293</v>
      </c>
      <c r="B675" s="7">
        <v>100</v>
      </c>
      <c r="C675" s="8" t="s">
        <v>28</v>
      </c>
      <c r="D675" s="8">
        <v>190</v>
      </c>
      <c r="E675" s="9">
        <v>8</v>
      </c>
      <c r="F675" s="10">
        <f t="shared" si="63"/>
        <v>1520</v>
      </c>
      <c r="G675" s="11">
        <v>4</v>
      </c>
      <c r="H675" s="10">
        <f t="shared" si="69"/>
        <v>760</v>
      </c>
      <c r="I675" s="9">
        <f>E675-G675</f>
        <v>4</v>
      </c>
      <c r="J675" s="7">
        <v>686</v>
      </c>
      <c r="K675" s="8" t="s">
        <v>98</v>
      </c>
      <c r="L675" s="12" t="s">
        <v>17</v>
      </c>
    </row>
    <row r="676" spans="1:12" x14ac:dyDescent="0.3">
      <c r="A676" s="6">
        <v>42064.672233796293</v>
      </c>
      <c r="B676" s="7">
        <v>100</v>
      </c>
      <c r="C676" s="8" t="s">
        <v>28</v>
      </c>
      <c r="D676" s="8">
        <v>50</v>
      </c>
      <c r="E676" s="9">
        <v>8</v>
      </c>
      <c r="F676" s="10">
        <f t="shared" si="63"/>
        <v>400</v>
      </c>
      <c r="G676" s="11">
        <v>4</v>
      </c>
      <c r="H676" s="10">
        <f t="shared" si="69"/>
        <v>200</v>
      </c>
      <c r="I676" s="9">
        <f>E676-G676</f>
        <v>4</v>
      </c>
      <c r="J676" s="7">
        <v>686</v>
      </c>
      <c r="K676" s="8" t="s">
        <v>31</v>
      </c>
      <c r="L676" s="12" t="s">
        <v>17</v>
      </c>
    </row>
    <row r="677" spans="1:12" x14ac:dyDescent="0.3">
      <c r="A677" s="6">
        <v>42050.590208333335</v>
      </c>
      <c r="B677" s="7">
        <v>100</v>
      </c>
      <c r="C677" s="8" t="s">
        <v>28</v>
      </c>
      <c r="D677" s="8">
        <v>390</v>
      </c>
      <c r="E677" s="9">
        <v>8</v>
      </c>
      <c r="F677" s="10">
        <f t="shared" si="63"/>
        <v>3120</v>
      </c>
      <c r="G677" s="11">
        <v>4</v>
      </c>
      <c r="H677" s="10">
        <f t="shared" si="69"/>
        <v>1560</v>
      </c>
      <c r="I677" s="9">
        <f>E677+G677</f>
        <v>12</v>
      </c>
      <c r="J677" s="7">
        <v>95</v>
      </c>
      <c r="K677" s="8" t="s">
        <v>23</v>
      </c>
      <c r="L677" s="12" t="s">
        <v>109</v>
      </c>
    </row>
    <row r="678" spans="1:12" x14ac:dyDescent="0.3">
      <c r="A678" s="6">
        <v>42050.590208333335</v>
      </c>
      <c r="B678" s="7">
        <v>100</v>
      </c>
      <c r="C678" s="8" t="s">
        <v>28</v>
      </c>
      <c r="D678" s="8">
        <v>380</v>
      </c>
      <c r="E678" s="9">
        <v>8</v>
      </c>
      <c r="F678" s="10">
        <f t="shared" si="63"/>
        <v>3040</v>
      </c>
      <c r="G678" s="11">
        <v>4</v>
      </c>
      <c r="H678" s="10">
        <f t="shared" si="69"/>
        <v>1520</v>
      </c>
      <c r="I678" s="9">
        <f>E678-G678</f>
        <v>4</v>
      </c>
      <c r="J678" s="7">
        <v>95</v>
      </c>
      <c r="K678" s="8" t="s">
        <v>106</v>
      </c>
      <c r="L678" s="12" t="s">
        <v>38</v>
      </c>
    </row>
    <row r="679" spans="1:12" x14ac:dyDescent="0.3">
      <c r="A679" s="6">
        <v>42044.033738425926</v>
      </c>
      <c r="B679" s="7">
        <v>100</v>
      </c>
      <c r="C679" s="8" t="s">
        <v>28</v>
      </c>
      <c r="D679" s="8">
        <v>390</v>
      </c>
      <c r="E679" s="9">
        <v>8</v>
      </c>
      <c r="F679" s="10">
        <f t="shared" si="63"/>
        <v>3120</v>
      </c>
      <c r="G679" s="11">
        <v>4</v>
      </c>
      <c r="H679" s="10">
        <f t="shared" si="69"/>
        <v>1560</v>
      </c>
      <c r="I679" s="9">
        <f>E679+G679</f>
        <v>12</v>
      </c>
      <c r="J679" s="7">
        <v>95</v>
      </c>
      <c r="K679" s="8" t="s">
        <v>23</v>
      </c>
      <c r="L679" s="12" t="s">
        <v>17</v>
      </c>
    </row>
    <row r="680" spans="1:12" x14ac:dyDescent="0.3">
      <c r="A680" s="6">
        <v>42044.033738425926</v>
      </c>
      <c r="B680" s="7">
        <v>100</v>
      </c>
      <c r="C680" s="8" t="s">
        <v>28</v>
      </c>
      <c r="D680" s="8">
        <v>140</v>
      </c>
      <c r="E680" s="9">
        <v>8</v>
      </c>
      <c r="F680" s="10">
        <f t="shared" si="63"/>
        <v>1120</v>
      </c>
      <c r="G680" s="11">
        <v>4</v>
      </c>
      <c r="H680" s="10">
        <f t="shared" si="69"/>
        <v>560</v>
      </c>
      <c r="I680" s="9">
        <f>E680-G680</f>
        <v>4</v>
      </c>
      <c r="J680" s="7">
        <v>95</v>
      </c>
      <c r="K680" s="8" t="s">
        <v>106</v>
      </c>
      <c r="L680" s="12" t="s">
        <v>17</v>
      </c>
    </row>
    <row r="681" spans="1:12" x14ac:dyDescent="0.3">
      <c r="A681" s="6">
        <v>42033.539594907408</v>
      </c>
      <c r="B681" s="7">
        <v>100</v>
      </c>
      <c r="C681" s="8" t="s">
        <v>28</v>
      </c>
      <c r="D681" s="8">
        <v>390</v>
      </c>
      <c r="E681" s="9">
        <v>8</v>
      </c>
      <c r="F681" s="10">
        <f t="shared" si="63"/>
        <v>3120</v>
      </c>
      <c r="G681" s="11">
        <v>4</v>
      </c>
      <c r="H681" s="10">
        <f t="shared" si="69"/>
        <v>1560</v>
      </c>
      <c r="I681" s="9">
        <f>E681+G681</f>
        <v>12</v>
      </c>
      <c r="J681" s="7">
        <v>95</v>
      </c>
      <c r="K681" s="8" t="s">
        <v>23</v>
      </c>
      <c r="L681" s="12" t="s">
        <v>38</v>
      </c>
    </row>
    <row r="682" spans="1:12" x14ac:dyDescent="0.3">
      <c r="A682" s="6">
        <v>42033.539594907408</v>
      </c>
      <c r="B682" s="7">
        <v>100</v>
      </c>
      <c r="C682" s="8" t="s">
        <v>28</v>
      </c>
      <c r="D682" s="8">
        <v>380</v>
      </c>
      <c r="E682" s="9">
        <v>8</v>
      </c>
      <c r="F682" s="10">
        <f t="shared" si="63"/>
        <v>3040</v>
      </c>
      <c r="G682" s="11">
        <v>4</v>
      </c>
      <c r="H682" s="10">
        <f t="shared" si="69"/>
        <v>1520</v>
      </c>
      <c r="I682" s="9">
        <f>E682-G682</f>
        <v>4</v>
      </c>
      <c r="J682" s="7">
        <v>95</v>
      </c>
      <c r="K682" s="8" t="s">
        <v>106</v>
      </c>
      <c r="L682" s="12" t="s">
        <v>38</v>
      </c>
    </row>
    <row r="683" spans="1:12" x14ac:dyDescent="0.3">
      <c r="A683" s="6">
        <v>42031.941435185188</v>
      </c>
      <c r="B683" s="7">
        <v>100</v>
      </c>
      <c r="C683" s="8" t="s">
        <v>28</v>
      </c>
      <c r="D683" s="8">
        <v>660</v>
      </c>
      <c r="E683" s="9">
        <v>8</v>
      </c>
      <c r="F683" s="10">
        <f t="shared" si="63"/>
        <v>5280</v>
      </c>
      <c r="G683" s="11">
        <v>4</v>
      </c>
      <c r="H683" s="10">
        <f>G681*D683</f>
        <v>2640</v>
      </c>
      <c r="I683" s="9">
        <f>E683-G683</f>
        <v>4</v>
      </c>
      <c r="J683" s="7">
        <v>572</v>
      </c>
      <c r="K683" s="8" t="s">
        <v>97</v>
      </c>
      <c r="L683" s="12" t="s">
        <v>17</v>
      </c>
    </row>
    <row r="684" spans="1:12" x14ac:dyDescent="0.3">
      <c r="A684" s="6">
        <v>42031.941435185188</v>
      </c>
      <c r="B684" s="7">
        <v>100</v>
      </c>
      <c r="C684" s="8" t="s">
        <v>28</v>
      </c>
      <c r="D684" s="8">
        <v>600</v>
      </c>
      <c r="E684" s="9">
        <v>8</v>
      </c>
      <c r="F684" s="10">
        <f t="shared" si="63"/>
        <v>4800</v>
      </c>
      <c r="G684" s="11">
        <v>4</v>
      </c>
      <c r="H684" s="10">
        <f>G682*D684</f>
        <v>2400</v>
      </c>
      <c r="I684" s="9">
        <f>E684-G684</f>
        <v>4</v>
      </c>
      <c r="J684" s="7">
        <v>572</v>
      </c>
      <c r="K684" s="8" t="s">
        <v>97</v>
      </c>
      <c r="L684" s="12" t="s">
        <v>17</v>
      </c>
    </row>
    <row r="685" spans="1:12" x14ac:dyDescent="0.3">
      <c r="A685" s="6">
        <v>42022.008715277778</v>
      </c>
      <c r="B685" s="7">
        <v>100</v>
      </c>
      <c r="C685" s="8" t="s">
        <v>28</v>
      </c>
      <c r="D685" s="8">
        <v>390</v>
      </c>
      <c r="E685" s="9">
        <v>8</v>
      </c>
      <c r="F685" s="10">
        <f t="shared" si="63"/>
        <v>3120</v>
      </c>
      <c r="G685" s="11">
        <v>4</v>
      </c>
      <c r="H685" s="10">
        <f t="shared" ref="H685:H690" si="70">G685*D685</f>
        <v>1560</v>
      </c>
      <c r="I685" s="9">
        <f>E685+G685</f>
        <v>12</v>
      </c>
      <c r="J685" s="7">
        <v>95</v>
      </c>
      <c r="K685" s="8" t="s">
        <v>106</v>
      </c>
      <c r="L685" s="12" t="s">
        <v>17</v>
      </c>
    </row>
    <row r="686" spans="1:12" x14ac:dyDescent="0.3">
      <c r="A686" s="6">
        <v>42022.008715277778</v>
      </c>
      <c r="B686" s="7">
        <v>100</v>
      </c>
      <c r="C686" s="8" t="s">
        <v>28</v>
      </c>
      <c r="D686" s="8">
        <v>100</v>
      </c>
      <c r="E686" s="9">
        <v>8</v>
      </c>
      <c r="F686" s="10">
        <f t="shared" si="63"/>
        <v>800</v>
      </c>
      <c r="G686" s="11">
        <v>4</v>
      </c>
      <c r="H686" s="10">
        <f t="shared" si="70"/>
        <v>400</v>
      </c>
      <c r="I686" s="9">
        <f>E686-G686</f>
        <v>4</v>
      </c>
      <c r="J686" s="7">
        <v>95</v>
      </c>
      <c r="K686" s="8" t="s">
        <v>23</v>
      </c>
      <c r="L686" s="12" t="s">
        <v>17</v>
      </c>
    </row>
    <row r="687" spans="1:12" x14ac:dyDescent="0.3">
      <c r="A687" s="6">
        <v>42020.54859953704</v>
      </c>
      <c r="B687" s="7">
        <v>100</v>
      </c>
      <c r="C687" s="8" t="s">
        <v>28</v>
      </c>
      <c r="D687" s="8">
        <v>390</v>
      </c>
      <c r="E687" s="9">
        <v>8</v>
      </c>
      <c r="F687" s="10">
        <f t="shared" si="63"/>
        <v>3120</v>
      </c>
      <c r="G687" s="11">
        <v>4</v>
      </c>
      <c r="H687" s="10">
        <f t="shared" si="70"/>
        <v>1560</v>
      </c>
      <c r="I687" s="9">
        <f>E687+G687</f>
        <v>12</v>
      </c>
      <c r="J687" s="7">
        <v>95</v>
      </c>
      <c r="K687" s="8" t="s">
        <v>23</v>
      </c>
      <c r="L687" s="12" t="s">
        <v>14</v>
      </c>
    </row>
    <row r="688" spans="1:12" x14ac:dyDescent="0.3">
      <c r="A688" s="6">
        <v>42020.54859953704</v>
      </c>
      <c r="B688" s="7">
        <v>100</v>
      </c>
      <c r="C688" s="8" t="s">
        <v>28</v>
      </c>
      <c r="D688" s="8">
        <v>200</v>
      </c>
      <c r="E688" s="9">
        <v>8</v>
      </c>
      <c r="F688" s="10">
        <f t="shared" si="63"/>
        <v>1600</v>
      </c>
      <c r="G688" s="11">
        <v>4</v>
      </c>
      <c r="H688" s="10">
        <f t="shared" si="70"/>
        <v>800</v>
      </c>
      <c r="I688" s="9">
        <f t="shared" ref="I688:I693" si="71">E688-G688</f>
        <v>4</v>
      </c>
      <c r="J688" s="7">
        <v>95</v>
      </c>
      <c r="K688" s="8" t="s">
        <v>106</v>
      </c>
      <c r="L688" s="12" t="s">
        <v>14</v>
      </c>
    </row>
    <row r="689" spans="1:12" x14ac:dyDescent="0.3">
      <c r="A689" s="6">
        <v>42019.81349537037</v>
      </c>
      <c r="B689" s="7">
        <v>100</v>
      </c>
      <c r="C689" s="8" t="s">
        <v>28</v>
      </c>
      <c r="D689" s="8">
        <v>954</v>
      </c>
      <c r="E689" s="9">
        <v>8</v>
      </c>
      <c r="F689" s="10">
        <f t="shared" si="63"/>
        <v>7632</v>
      </c>
      <c r="G689" s="11">
        <v>4</v>
      </c>
      <c r="H689" s="10">
        <f t="shared" si="70"/>
        <v>3816</v>
      </c>
      <c r="I689" s="9">
        <f t="shared" si="71"/>
        <v>4</v>
      </c>
      <c r="J689" s="7">
        <v>14</v>
      </c>
      <c r="K689" s="8" t="s">
        <v>25</v>
      </c>
      <c r="L689" s="12" t="s">
        <v>17</v>
      </c>
    </row>
    <row r="690" spans="1:12" x14ac:dyDescent="0.3">
      <c r="A690" s="15">
        <v>42019.81349537037</v>
      </c>
      <c r="B690" s="16">
        <v>100</v>
      </c>
      <c r="C690" s="17" t="s">
        <v>28</v>
      </c>
      <c r="D690" s="17">
        <v>140</v>
      </c>
      <c r="E690" s="18">
        <v>8</v>
      </c>
      <c r="F690" s="19">
        <f t="shared" si="63"/>
        <v>1120</v>
      </c>
      <c r="G690" s="20">
        <v>4</v>
      </c>
      <c r="H690" s="19">
        <f t="shared" si="70"/>
        <v>560</v>
      </c>
      <c r="I690" s="18">
        <f t="shared" si="71"/>
        <v>4</v>
      </c>
      <c r="J690" s="16">
        <v>14</v>
      </c>
      <c r="K690" s="17" t="s">
        <v>25</v>
      </c>
      <c r="L690" s="17" t="s">
        <v>17</v>
      </c>
    </row>
    <row r="691" spans="1:12" x14ac:dyDescent="0.3">
      <c r="A691" s="15">
        <v>42390.515370370369</v>
      </c>
      <c r="B691" s="16">
        <v>2</v>
      </c>
      <c r="C691" s="17" t="s">
        <v>36</v>
      </c>
      <c r="D691" s="17">
        <v>500</v>
      </c>
      <c r="E691" s="18"/>
      <c r="F691" s="19">
        <f t="shared" si="63"/>
        <v>0</v>
      </c>
      <c r="G691" s="20">
        <v>6</v>
      </c>
      <c r="H691" s="19">
        <f>G691/D691</f>
        <v>1.2E-2</v>
      </c>
      <c r="I691" s="18">
        <f t="shared" si="71"/>
        <v>-6</v>
      </c>
      <c r="J691" s="16">
        <v>686</v>
      </c>
      <c r="K691" s="17" t="s">
        <v>31</v>
      </c>
      <c r="L691" s="17" t="s">
        <v>17</v>
      </c>
    </row>
    <row r="692" spans="1:12" x14ac:dyDescent="0.3">
      <c r="A692" s="15">
        <v>42308.14162037037</v>
      </c>
      <c r="B692" s="16">
        <v>4</v>
      </c>
      <c r="C692" s="17" t="s">
        <v>110</v>
      </c>
      <c r="D692" s="17">
        <v>540</v>
      </c>
      <c r="E692" s="18"/>
      <c r="F692" s="19">
        <f t="shared" si="63"/>
        <v>0</v>
      </c>
      <c r="G692" s="20">
        <v>6</v>
      </c>
      <c r="H692" s="19">
        <f t="shared" ref="H692:H700" si="72">G692*D692</f>
        <v>3240</v>
      </c>
      <c r="I692" s="18">
        <f t="shared" si="71"/>
        <v>-6</v>
      </c>
      <c r="J692" s="16">
        <v>95</v>
      </c>
      <c r="K692" s="17" t="s">
        <v>23</v>
      </c>
      <c r="L692" s="17" t="s">
        <v>17</v>
      </c>
    </row>
    <row r="693" spans="1:12" x14ac:dyDescent="0.3">
      <c r="A693" s="15">
        <v>42040.887291666666</v>
      </c>
      <c r="B693" s="16">
        <v>4</v>
      </c>
      <c r="C693" s="17" t="s">
        <v>15</v>
      </c>
      <c r="D693" s="17">
        <v>130</v>
      </c>
      <c r="E693" s="18"/>
      <c r="F693" s="19">
        <f>E693/D693</f>
        <v>0</v>
      </c>
      <c r="G693" s="20">
        <v>6</v>
      </c>
      <c r="H693" s="19">
        <f t="shared" si="72"/>
        <v>780</v>
      </c>
      <c r="I693" s="18">
        <f t="shared" si="71"/>
        <v>-6</v>
      </c>
      <c r="J693" s="16">
        <v>686</v>
      </c>
      <c r="K693" s="17" t="s">
        <v>31</v>
      </c>
      <c r="L693" s="17" t="s">
        <v>14</v>
      </c>
    </row>
    <row r="694" spans="1:12" x14ac:dyDescent="0.3">
      <c r="A694" s="15">
        <v>42067.005798611113</v>
      </c>
      <c r="B694" s="16">
        <v>16</v>
      </c>
      <c r="C694" s="17" t="s">
        <v>12</v>
      </c>
      <c r="D694" s="17">
        <v>660</v>
      </c>
      <c r="E694" s="18"/>
      <c r="F694" s="19">
        <f t="shared" ref="F694:F700" si="73">E694*D694</f>
        <v>0</v>
      </c>
      <c r="G694" s="20">
        <v>14</v>
      </c>
      <c r="H694" s="19">
        <f t="shared" si="72"/>
        <v>9240</v>
      </c>
      <c r="I694" s="18"/>
      <c r="J694" s="16">
        <v>557</v>
      </c>
      <c r="K694" s="17" t="s">
        <v>27</v>
      </c>
      <c r="L694" s="17" t="s">
        <v>17</v>
      </c>
    </row>
    <row r="695" spans="1:12" x14ac:dyDescent="0.3">
      <c r="A695" s="15">
        <v>42308.14162037037</v>
      </c>
      <c r="B695" s="16">
        <v>30</v>
      </c>
      <c r="C695" s="17" t="s">
        <v>26</v>
      </c>
      <c r="D695" s="17">
        <v>650</v>
      </c>
      <c r="E695" s="18"/>
      <c r="F695" s="19">
        <f t="shared" si="73"/>
        <v>0</v>
      </c>
      <c r="G695" s="20">
        <v>6</v>
      </c>
      <c r="H695" s="19">
        <f t="shared" si="72"/>
        <v>3900</v>
      </c>
      <c r="I695" s="18">
        <f t="shared" ref="I695:I700" si="74">E695-G695</f>
        <v>-6</v>
      </c>
      <c r="J695" s="16"/>
      <c r="K695" s="17" t="s">
        <v>30</v>
      </c>
      <c r="L695" s="17" t="s">
        <v>17</v>
      </c>
    </row>
    <row r="696" spans="1:12" x14ac:dyDescent="0.3">
      <c r="A696" s="15">
        <v>42138.147476851853</v>
      </c>
      <c r="B696" s="16">
        <v>30</v>
      </c>
      <c r="C696" s="17" t="s">
        <v>26</v>
      </c>
      <c r="D696" s="17">
        <v>530</v>
      </c>
      <c r="E696" s="18"/>
      <c r="F696" s="19">
        <f t="shared" si="73"/>
        <v>0</v>
      </c>
      <c r="G696" s="20">
        <v>6</v>
      </c>
      <c r="H696" s="19">
        <f t="shared" si="72"/>
        <v>3180</v>
      </c>
      <c r="I696" s="18">
        <f t="shared" si="74"/>
        <v>-6</v>
      </c>
      <c r="J696" s="16">
        <v>846</v>
      </c>
      <c r="K696" s="17" t="s">
        <v>30</v>
      </c>
      <c r="L696" s="17" t="s">
        <v>17</v>
      </c>
    </row>
    <row r="697" spans="1:12" x14ac:dyDescent="0.3">
      <c r="A697" s="15">
        <v>42121.504629629628</v>
      </c>
      <c r="B697" s="16">
        <v>30</v>
      </c>
      <c r="C697" s="17" t="s">
        <v>26</v>
      </c>
      <c r="D697" s="17">
        <v>950</v>
      </c>
      <c r="E697" s="18"/>
      <c r="F697" s="19">
        <f t="shared" si="73"/>
        <v>0</v>
      </c>
      <c r="G697" s="20">
        <v>6</v>
      </c>
      <c r="H697" s="19">
        <f t="shared" si="72"/>
        <v>5700</v>
      </c>
      <c r="I697" s="18">
        <f t="shared" si="74"/>
        <v>-6</v>
      </c>
      <c r="J697" s="16">
        <v>686</v>
      </c>
      <c r="K697" s="17" t="s">
        <v>31</v>
      </c>
      <c r="L697" s="17" t="s">
        <v>17</v>
      </c>
    </row>
    <row r="698" spans="1:12" x14ac:dyDescent="0.3">
      <c r="A698" s="15">
        <v>42111.823657407411</v>
      </c>
      <c r="B698" s="16">
        <v>30</v>
      </c>
      <c r="C698" s="17" t="s">
        <v>26</v>
      </c>
      <c r="D698" s="17">
        <v>610</v>
      </c>
      <c r="E698" s="18"/>
      <c r="F698" s="19">
        <f t="shared" si="73"/>
        <v>0</v>
      </c>
      <c r="G698" s="20">
        <v>6</v>
      </c>
      <c r="H698" s="19">
        <f t="shared" si="72"/>
        <v>3660</v>
      </c>
      <c r="I698" s="18">
        <f t="shared" si="74"/>
        <v>-6</v>
      </c>
      <c r="J698" s="16">
        <v>686</v>
      </c>
      <c r="K698" s="17" t="s">
        <v>31</v>
      </c>
      <c r="L698" s="17" t="s">
        <v>17</v>
      </c>
    </row>
    <row r="699" spans="1:12" x14ac:dyDescent="0.3">
      <c r="A699" s="15">
        <v>42390.515370370369</v>
      </c>
      <c r="B699" s="16">
        <v>31</v>
      </c>
      <c r="C699" s="17" t="s">
        <v>35</v>
      </c>
      <c r="D699" s="17">
        <v>310</v>
      </c>
      <c r="E699" s="18"/>
      <c r="F699" s="19">
        <f t="shared" si="73"/>
        <v>0</v>
      </c>
      <c r="G699" s="20">
        <v>12</v>
      </c>
      <c r="H699" s="19">
        <f t="shared" si="72"/>
        <v>3720</v>
      </c>
      <c r="I699" s="18">
        <f t="shared" si="74"/>
        <v>-12</v>
      </c>
      <c r="J699" s="16">
        <v>686</v>
      </c>
      <c r="K699" s="17" t="s">
        <v>98</v>
      </c>
      <c r="L699" s="17" t="s">
        <v>17</v>
      </c>
    </row>
    <row r="700" spans="1:12" x14ac:dyDescent="0.3">
      <c r="A700" s="15">
        <v>42037.947094907409</v>
      </c>
      <c r="B700" s="16">
        <v>39</v>
      </c>
      <c r="C700" s="17" t="s">
        <v>29</v>
      </c>
      <c r="D700" s="17">
        <v>640</v>
      </c>
      <c r="E700" s="18"/>
      <c r="F700" s="19">
        <f t="shared" si="73"/>
        <v>0</v>
      </c>
      <c r="G700" s="20">
        <v>27</v>
      </c>
      <c r="H700" s="19">
        <f t="shared" si="72"/>
        <v>17280</v>
      </c>
      <c r="I700" s="18">
        <f t="shared" si="74"/>
        <v>-27</v>
      </c>
      <c r="J700" s="16">
        <v>846</v>
      </c>
      <c r="K700" s="17" t="s">
        <v>30</v>
      </c>
      <c r="L700" s="17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-0.249977111117893"/>
  </sheetPr>
  <dimension ref="B3:B8"/>
  <sheetViews>
    <sheetView workbookViewId="0">
      <selection activeCell="B5" sqref="B5"/>
    </sheetView>
  </sheetViews>
  <sheetFormatPr defaultRowHeight="14.4" x14ac:dyDescent="0.3"/>
  <sheetData>
    <row r="3" spans="2:2" x14ac:dyDescent="0.3">
      <c r="B3" t="s">
        <v>112</v>
      </c>
    </row>
    <row r="4" spans="2:2" x14ac:dyDescent="0.3">
      <c r="B4" t="s">
        <v>117</v>
      </c>
    </row>
    <row r="5" spans="2:2" x14ac:dyDescent="0.3">
      <c r="B5" t="s">
        <v>113</v>
      </c>
    </row>
    <row r="6" spans="2:2" x14ac:dyDescent="0.3">
      <c r="B6" t="s">
        <v>115</v>
      </c>
    </row>
    <row r="7" spans="2:2" x14ac:dyDescent="0.3">
      <c r="B7" t="s">
        <v>114</v>
      </c>
    </row>
    <row r="8" spans="2:2" x14ac:dyDescent="0.3">
      <c r="B8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Q901"/>
  <sheetViews>
    <sheetView topLeftCell="R1" zoomScale="50" zoomScaleNormal="50" workbookViewId="0">
      <selection activeCell="Q688" sqref="A1:Q1048576"/>
    </sheetView>
  </sheetViews>
  <sheetFormatPr defaultRowHeight="14.4" x14ac:dyDescent="0.3"/>
  <cols>
    <col min="1" max="1" width="17.109375" hidden="1" customWidth="1"/>
    <col min="2" max="2" width="11" hidden="1" customWidth="1"/>
    <col min="3" max="3" width="9.109375" hidden="1" customWidth="1"/>
    <col min="4" max="4" width="18.88671875" hidden="1" customWidth="1"/>
    <col min="5" max="5" width="18.44140625" hidden="1" customWidth="1"/>
    <col min="6" max="6" width="20.21875" hidden="1" customWidth="1"/>
    <col min="7" max="7" width="14.77734375" hidden="1" customWidth="1"/>
    <col min="8" max="8" width="15.77734375" hidden="1" customWidth="1"/>
    <col min="9" max="9" width="19.44140625" hidden="1" customWidth="1"/>
    <col min="10" max="10" width="15.21875" hidden="1" customWidth="1"/>
    <col min="11" max="11" width="24.109375" hidden="1" customWidth="1"/>
    <col min="12" max="12" width="16.44140625" hidden="1" customWidth="1"/>
    <col min="13" max="13" width="13.21875" hidden="1" customWidth="1"/>
    <col min="14" max="14" width="10.5546875" hidden="1" customWidth="1"/>
    <col min="15" max="15" width="9.44140625" hidden="1" customWidth="1"/>
    <col min="16" max="16" width="10.88671875" hidden="1" customWidth="1"/>
    <col min="17" max="17" width="17.44140625" hidden="1" customWidth="1"/>
    <col min="18" max="18" width="13.44140625" bestFit="1" customWidth="1"/>
    <col min="19" max="19" width="14.44140625" bestFit="1" customWidth="1"/>
    <col min="20" max="20" width="14" bestFit="1" customWidth="1"/>
    <col min="21" max="21" width="14.88671875" bestFit="1" customWidth="1"/>
  </cols>
  <sheetData>
    <row r="1" spans="1:13" x14ac:dyDescent="0.3">
      <c r="A1" t="s">
        <v>111</v>
      </c>
    </row>
    <row r="2" spans="1:13" ht="26.4" x14ac:dyDescent="0.3">
      <c r="A2" s="21" t="s">
        <v>0</v>
      </c>
      <c r="B2" s="22" t="s">
        <v>1</v>
      </c>
      <c r="C2" s="22" t="s">
        <v>2</v>
      </c>
      <c r="D2" s="22" t="s">
        <v>3</v>
      </c>
      <c r="E2" s="23" t="s">
        <v>4</v>
      </c>
      <c r="F2" s="24" t="s">
        <v>44</v>
      </c>
      <c r="G2" s="23" t="s">
        <v>6</v>
      </c>
      <c r="H2" s="24" t="s">
        <v>7</v>
      </c>
      <c r="I2" s="24" t="s">
        <v>45</v>
      </c>
      <c r="J2" s="23" t="s">
        <v>46</v>
      </c>
      <c r="K2" s="22" t="s">
        <v>9</v>
      </c>
      <c r="L2" s="22" t="s">
        <v>10</v>
      </c>
      <c r="M2" s="25" t="s">
        <v>11</v>
      </c>
    </row>
    <row r="3" spans="1:13" x14ac:dyDescent="0.3">
      <c r="A3" s="26">
        <v>42047.56150462963</v>
      </c>
      <c r="B3" s="27">
        <v>2</v>
      </c>
      <c r="C3" s="28" t="s">
        <v>36</v>
      </c>
      <c r="D3" s="29">
        <v>40</v>
      </c>
      <c r="E3" s="30">
        <v>8</v>
      </c>
      <c r="F3" s="30">
        <f t="shared" ref="F3:F66" si="0">E3*D3</f>
        <v>320</v>
      </c>
      <c r="G3" s="31">
        <v>6</v>
      </c>
      <c r="H3" s="30">
        <f t="shared" ref="H3:H66" si="1">G3*D3</f>
        <v>240</v>
      </c>
      <c r="I3" s="30">
        <f t="shared" ref="I3:I66" si="2">E3-G3</f>
        <v>2</v>
      </c>
      <c r="J3" s="30">
        <f t="shared" ref="J3:J66" si="3">I3*D3</f>
        <v>80</v>
      </c>
      <c r="K3" s="32">
        <v>7</v>
      </c>
      <c r="L3" s="28" t="s">
        <v>24</v>
      </c>
      <c r="M3" s="33" t="s">
        <v>17</v>
      </c>
    </row>
    <row r="4" spans="1:13" x14ac:dyDescent="0.3">
      <c r="A4" s="26">
        <v>42222.584560185183</v>
      </c>
      <c r="B4" s="27">
        <v>2</v>
      </c>
      <c r="C4" s="28" t="s">
        <v>36</v>
      </c>
      <c r="D4" s="29">
        <v>210</v>
      </c>
      <c r="E4" s="30">
        <v>8</v>
      </c>
      <c r="F4" s="30">
        <f t="shared" si="0"/>
        <v>1680</v>
      </c>
      <c r="G4" s="31">
        <v>6</v>
      </c>
      <c r="H4" s="30">
        <f t="shared" si="1"/>
        <v>1260</v>
      </c>
      <c r="I4" s="30">
        <f t="shared" si="2"/>
        <v>2</v>
      </c>
      <c r="J4" s="30">
        <f t="shared" si="3"/>
        <v>420</v>
      </c>
      <c r="K4" s="32">
        <v>7</v>
      </c>
      <c r="L4" s="28" t="s">
        <v>24</v>
      </c>
      <c r="M4" s="33" t="s">
        <v>14</v>
      </c>
    </row>
    <row r="5" spans="1:13" x14ac:dyDescent="0.3">
      <c r="A5" s="26">
        <v>42308.14162037037</v>
      </c>
      <c r="B5" s="27">
        <v>2</v>
      </c>
      <c r="C5" s="28" t="s">
        <v>36</v>
      </c>
      <c r="D5" s="29">
        <v>320</v>
      </c>
      <c r="E5" s="30">
        <v>8</v>
      </c>
      <c r="F5" s="30">
        <f t="shared" si="0"/>
        <v>2560</v>
      </c>
      <c r="G5" s="31">
        <v>6</v>
      </c>
      <c r="H5" s="30">
        <f t="shared" si="1"/>
        <v>1920</v>
      </c>
      <c r="I5" s="30">
        <f t="shared" si="2"/>
        <v>2</v>
      </c>
      <c r="J5" s="30">
        <f t="shared" si="3"/>
        <v>640</v>
      </c>
      <c r="K5" s="32">
        <v>7</v>
      </c>
      <c r="L5" s="28" t="s">
        <v>24</v>
      </c>
      <c r="M5" s="33" t="s">
        <v>14</v>
      </c>
    </row>
    <row r="6" spans="1:13" x14ac:dyDescent="0.3">
      <c r="A6" s="26">
        <v>42047.56150462963</v>
      </c>
      <c r="B6" s="27">
        <v>2</v>
      </c>
      <c r="C6" s="28" t="s">
        <v>36</v>
      </c>
      <c r="D6" s="29">
        <v>654</v>
      </c>
      <c r="E6" s="30">
        <v>8</v>
      </c>
      <c r="F6" s="30">
        <f t="shared" si="0"/>
        <v>5232</v>
      </c>
      <c r="G6" s="31">
        <v>6</v>
      </c>
      <c r="H6" s="30">
        <f t="shared" si="1"/>
        <v>3924</v>
      </c>
      <c r="I6" s="30">
        <f t="shared" si="2"/>
        <v>2</v>
      </c>
      <c r="J6" s="30">
        <f t="shared" si="3"/>
        <v>1308</v>
      </c>
      <c r="K6" s="32">
        <v>7</v>
      </c>
      <c r="L6" s="28" t="s">
        <v>24</v>
      </c>
      <c r="M6" s="33" t="s">
        <v>17</v>
      </c>
    </row>
    <row r="7" spans="1:13" x14ac:dyDescent="0.3">
      <c r="A7" s="26">
        <v>42359.846168981479</v>
      </c>
      <c r="B7" s="27">
        <v>2</v>
      </c>
      <c r="C7" s="28" t="s">
        <v>36</v>
      </c>
      <c r="D7" s="29">
        <v>920</v>
      </c>
      <c r="E7" s="30">
        <v>8</v>
      </c>
      <c r="F7" s="30">
        <f t="shared" si="0"/>
        <v>7360</v>
      </c>
      <c r="G7" s="31">
        <v>6</v>
      </c>
      <c r="H7" s="30">
        <f t="shared" si="1"/>
        <v>5520</v>
      </c>
      <c r="I7" s="30">
        <f t="shared" si="2"/>
        <v>2</v>
      </c>
      <c r="J7" s="30">
        <f t="shared" si="3"/>
        <v>1840</v>
      </c>
      <c r="K7" s="32">
        <v>7</v>
      </c>
      <c r="L7" s="28" t="s">
        <v>24</v>
      </c>
      <c r="M7" s="33" t="s">
        <v>14</v>
      </c>
    </row>
    <row r="8" spans="1:13" x14ac:dyDescent="0.3">
      <c r="A8" s="26">
        <v>42235.001342592594</v>
      </c>
      <c r="B8" s="27">
        <v>2</v>
      </c>
      <c r="C8" s="28" t="s">
        <v>36</v>
      </c>
      <c r="D8" s="29">
        <v>970</v>
      </c>
      <c r="E8" s="30">
        <v>8</v>
      </c>
      <c r="F8" s="30">
        <f t="shared" si="0"/>
        <v>7760</v>
      </c>
      <c r="G8" s="31">
        <v>6</v>
      </c>
      <c r="H8" s="30">
        <f t="shared" si="1"/>
        <v>5820</v>
      </c>
      <c r="I8" s="30">
        <f t="shared" si="2"/>
        <v>2</v>
      </c>
      <c r="J8" s="30">
        <f t="shared" si="3"/>
        <v>1940</v>
      </c>
      <c r="K8" s="32">
        <v>7</v>
      </c>
      <c r="L8" s="28" t="s">
        <v>24</v>
      </c>
      <c r="M8" s="33" t="s">
        <v>17</v>
      </c>
    </row>
    <row r="9" spans="1:13" x14ac:dyDescent="0.3">
      <c r="A9" s="26">
        <v>42370.908622685187</v>
      </c>
      <c r="B9" s="27">
        <v>2</v>
      </c>
      <c r="C9" s="28" t="s">
        <v>36</v>
      </c>
      <c r="D9" s="29">
        <v>50</v>
      </c>
      <c r="E9" s="30">
        <v>8</v>
      </c>
      <c r="F9" s="30">
        <f t="shared" si="0"/>
        <v>400</v>
      </c>
      <c r="G9" s="31">
        <v>6</v>
      </c>
      <c r="H9" s="30">
        <f t="shared" si="1"/>
        <v>300</v>
      </c>
      <c r="I9" s="30">
        <f t="shared" si="2"/>
        <v>2</v>
      </c>
      <c r="J9" s="30">
        <f t="shared" si="3"/>
        <v>100</v>
      </c>
      <c r="K9" s="32">
        <v>14</v>
      </c>
      <c r="L9" s="28" t="s">
        <v>25</v>
      </c>
      <c r="M9" s="33" t="s">
        <v>17</v>
      </c>
    </row>
    <row r="10" spans="1:13" x14ac:dyDescent="0.3">
      <c r="A10" s="26">
        <v>42381.432835648149</v>
      </c>
      <c r="B10" s="27">
        <v>2</v>
      </c>
      <c r="C10" s="28" t="s">
        <v>36</v>
      </c>
      <c r="D10" s="29">
        <v>50</v>
      </c>
      <c r="E10" s="30">
        <v>8</v>
      </c>
      <c r="F10" s="30">
        <f t="shared" si="0"/>
        <v>400</v>
      </c>
      <c r="G10" s="31">
        <v>6</v>
      </c>
      <c r="H10" s="30">
        <f t="shared" si="1"/>
        <v>300</v>
      </c>
      <c r="I10" s="30">
        <f t="shared" si="2"/>
        <v>2</v>
      </c>
      <c r="J10" s="30">
        <f t="shared" si="3"/>
        <v>100</v>
      </c>
      <c r="K10" s="32">
        <v>14</v>
      </c>
      <c r="L10" s="28" t="s">
        <v>25</v>
      </c>
      <c r="M10" s="33" t="s">
        <v>17</v>
      </c>
    </row>
    <row r="11" spans="1:13" x14ac:dyDescent="0.3">
      <c r="A11" s="26">
        <v>42390.515370370369</v>
      </c>
      <c r="B11" s="27">
        <v>2</v>
      </c>
      <c r="C11" s="28" t="s">
        <v>36</v>
      </c>
      <c r="D11" s="29">
        <v>50</v>
      </c>
      <c r="E11" s="30">
        <v>8</v>
      </c>
      <c r="F11" s="30">
        <f t="shared" si="0"/>
        <v>400</v>
      </c>
      <c r="G11" s="31">
        <v>6</v>
      </c>
      <c r="H11" s="30">
        <f t="shared" si="1"/>
        <v>300</v>
      </c>
      <c r="I11" s="30">
        <f t="shared" si="2"/>
        <v>2</v>
      </c>
      <c r="J11" s="30">
        <f t="shared" si="3"/>
        <v>100</v>
      </c>
      <c r="K11" s="32">
        <v>14</v>
      </c>
      <c r="L11" s="28" t="s">
        <v>25</v>
      </c>
      <c r="M11" s="33" t="s">
        <v>17</v>
      </c>
    </row>
    <row r="12" spans="1:13" x14ac:dyDescent="0.3">
      <c r="A12" s="26">
        <v>42366.682986111111</v>
      </c>
      <c r="B12" s="27">
        <v>2</v>
      </c>
      <c r="C12" s="28" t="s">
        <v>36</v>
      </c>
      <c r="D12" s="29">
        <v>90</v>
      </c>
      <c r="E12" s="30">
        <v>8</v>
      </c>
      <c r="F12" s="30">
        <f t="shared" si="0"/>
        <v>720</v>
      </c>
      <c r="G12" s="31">
        <v>6</v>
      </c>
      <c r="H12" s="30">
        <f t="shared" si="1"/>
        <v>540</v>
      </c>
      <c r="I12" s="30">
        <f t="shared" si="2"/>
        <v>2</v>
      </c>
      <c r="J12" s="30">
        <f t="shared" si="3"/>
        <v>180</v>
      </c>
      <c r="K12" s="32">
        <v>14</v>
      </c>
      <c r="L12" s="28" t="s">
        <v>25</v>
      </c>
      <c r="M12" s="33" t="s">
        <v>17</v>
      </c>
    </row>
    <row r="13" spans="1:13" x14ac:dyDescent="0.3">
      <c r="A13" s="26">
        <v>42070.932268518518</v>
      </c>
      <c r="B13" s="27">
        <v>2</v>
      </c>
      <c r="C13" s="28" t="s">
        <v>36</v>
      </c>
      <c r="D13" s="29">
        <v>123</v>
      </c>
      <c r="E13" s="30">
        <v>8</v>
      </c>
      <c r="F13" s="30">
        <f t="shared" si="0"/>
        <v>984</v>
      </c>
      <c r="G13" s="31">
        <v>6</v>
      </c>
      <c r="H13" s="30">
        <f t="shared" si="1"/>
        <v>738</v>
      </c>
      <c r="I13" s="30">
        <f t="shared" si="2"/>
        <v>2</v>
      </c>
      <c r="J13" s="30">
        <f t="shared" si="3"/>
        <v>246</v>
      </c>
      <c r="K13" s="32">
        <v>14</v>
      </c>
      <c r="L13" s="28" t="s">
        <v>25</v>
      </c>
      <c r="M13" s="33" t="s">
        <v>14</v>
      </c>
    </row>
    <row r="14" spans="1:13" x14ac:dyDescent="0.3">
      <c r="A14" s="26">
        <v>42368.608865740738</v>
      </c>
      <c r="B14" s="27">
        <v>2</v>
      </c>
      <c r="C14" s="28" t="s">
        <v>36</v>
      </c>
      <c r="D14" s="29">
        <v>420</v>
      </c>
      <c r="E14" s="30">
        <v>8</v>
      </c>
      <c r="F14" s="30">
        <f t="shared" si="0"/>
        <v>3360</v>
      </c>
      <c r="G14" s="31">
        <v>6</v>
      </c>
      <c r="H14" s="30">
        <f t="shared" si="1"/>
        <v>2520</v>
      </c>
      <c r="I14" s="30">
        <f t="shared" si="2"/>
        <v>2</v>
      </c>
      <c r="J14" s="30">
        <f t="shared" si="3"/>
        <v>840</v>
      </c>
      <c r="K14" s="32">
        <v>14</v>
      </c>
      <c r="L14" s="28" t="s">
        <v>25</v>
      </c>
      <c r="M14" s="33" t="s">
        <v>14</v>
      </c>
    </row>
    <row r="15" spans="1:13" x14ac:dyDescent="0.3">
      <c r="A15" s="26">
        <v>42070.932268518518</v>
      </c>
      <c r="B15" s="27">
        <v>2</v>
      </c>
      <c r="C15" s="28" t="s">
        <v>36</v>
      </c>
      <c r="D15" s="29">
        <v>730</v>
      </c>
      <c r="E15" s="30">
        <v>8</v>
      </c>
      <c r="F15" s="30">
        <f t="shared" si="0"/>
        <v>5840</v>
      </c>
      <c r="G15" s="31">
        <v>6</v>
      </c>
      <c r="H15" s="30">
        <f t="shared" si="1"/>
        <v>4380</v>
      </c>
      <c r="I15" s="30">
        <f t="shared" si="2"/>
        <v>2</v>
      </c>
      <c r="J15" s="30">
        <f t="shared" si="3"/>
        <v>1460</v>
      </c>
      <c r="K15" s="32">
        <v>14</v>
      </c>
      <c r="L15" s="28" t="s">
        <v>25</v>
      </c>
      <c r="M15" s="33" t="s">
        <v>14</v>
      </c>
    </row>
    <row r="16" spans="1:13" x14ac:dyDescent="0.3">
      <c r="A16" s="26">
        <v>42189.161307870374</v>
      </c>
      <c r="B16" s="27">
        <v>2</v>
      </c>
      <c r="C16" s="28" t="s">
        <v>36</v>
      </c>
      <c r="D16" s="29">
        <v>960</v>
      </c>
      <c r="E16" s="30">
        <v>8</v>
      </c>
      <c r="F16" s="30">
        <f t="shared" si="0"/>
        <v>7680</v>
      </c>
      <c r="G16" s="31">
        <v>6</v>
      </c>
      <c r="H16" s="30">
        <f t="shared" si="1"/>
        <v>5760</v>
      </c>
      <c r="I16" s="30">
        <f t="shared" si="2"/>
        <v>2</v>
      </c>
      <c r="J16" s="30">
        <f t="shared" si="3"/>
        <v>1920</v>
      </c>
      <c r="K16" s="32">
        <v>14</v>
      </c>
      <c r="L16" s="28" t="s">
        <v>25</v>
      </c>
      <c r="M16" s="33" t="s">
        <v>14</v>
      </c>
    </row>
    <row r="17" spans="1:13" x14ac:dyDescent="0.3">
      <c r="A17" s="26">
        <v>42027.445775462962</v>
      </c>
      <c r="B17" s="27">
        <v>2</v>
      </c>
      <c r="C17" s="28" t="s">
        <v>36</v>
      </c>
      <c r="D17" s="29">
        <v>50</v>
      </c>
      <c r="E17" s="30">
        <v>8</v>
      </c>
      <c r="F17" s="30">
        <f t="shared" si="0"/>
        <v>400</v>
      </c>
      <c r="G17" s="31">
        <v>6</v>
      </c>
      <c r="H17" s="30">
        <f t="shared" si="1"/>
        <v>300</v>
      </c>
      <c r="I17" s="30">
        <f t="shared" si="2"/>
        <v>2</v>
      </c>
      <c r="J17" s="30">
        <f t="shared" si="3"/>
        <v>100</v>
      </c>
      <c r="K17" s="32">
        <v>23</v>
      </c>
      <c r="L17" s="28" t="s">
        <v>21</v>
      </c>
      <c r="M17" s="33" t="s">
        <v>14</v>
      </c>
    </row>
    <row r="18" spans="1:13" x14ac:dyDescent="0.3">
      <c r="A18" s="26">
        <v>42307.222951388889</v>
      </c>
      <c r="B18" s="27">
        <v>2</v>
      </c>
      <c r="C18" s="28" t="s">
        <v>36</v>
      </c>
      <c r="D18" s="29">
        <v>380</v>
      </c>
      <c r="E18" s="30">
        <v>8</v>
      </c>
      <c r="F18" s="30">
        <f t="shared" si="0"/>
        <v>3040</v>
      </c>
      <c r="G18" s="31">
        <v>6</v>
      </c>
      <c r="H18" s="30">
        <f t="shared" si="1"/>
        <v>2280</v>
      </c>
      <c r="I18" s="30">
        <f t="shared" si="2"/>
        <v>2</v>
      </c>
      <c r="J18" s="30">
        <f t="shared" si="3"/>
        <v>760</v>
      </c>
      <c r="K18" s="32">
        <v>23</v>
      </c>
      <c r="L18" s="28" t="s">
        <v>21</v>
      </c>
      <c r="M18" s="33" t="s">
        <v>17</v>
      </c>
    </row>
    <row r="19" spans="1:13" x14ac:dyDescent="0.3">
      <c r="A19" s="26">
        <v>42130.102824074071</v>
      </c>
      <c r="B19" s="27">
        <v>2</v>
      </c>
      <c r="C19" s="28" t="s">
        <v>36</v>
      </c>
      <c r="D19" s="29">
        <v>630</v>
      </c>
      <c r="E19" s="30">
        <v>8</v>
      </c>
      <c r="F19" s="30">
        <f t="shared" si="0"/>
        <v>5040</v>
      </c>
      <c r="G19" s="31">
        <v>6</v>
      </c>
      <c r="H19" s="30">
        <f t="shared" si="1"/>
        <v>3780</v>
      </c>
      <c r="I19" s="30">
        <f t="shared" si="2"/>
        <v>2</v>
      </c>
      <c r="J19" s="30">
        <f t="shared" si="3"/>
        <v>1260</v>
      </c>
      <c r="K19" s="32">
        <v>23</v>
      </c>
      <c r="L19" s="28" t="s">
        <v>21</v>
      </c>
      <c r="M19" s="33" t="s">
        <v>17</v>
      </c>
    </row>
    <row r="20" spans="1:13" x14ac:dyDescent="0.3">
      <c r="A20" s="26">
        <v>42027.445775462962</v>
      </c>
      <c r="B20" s="27">
        <v>2</v>
      </c>
      <c r="C20" s="28" t="s">
        <v>36</v>
      </c>
      <c r="D20" s="29">
        <v>980</v>
      </c>
      <c r="E20" s="30">
        <v>8</v>
      </c>
      <c r="F20" s="30">
        <f t="shared" si="0"/>
        <v>7840</v>
      </c>
      <c r="G20" s="31">
        <v>6</v>
      </c>
      <c r="H20" s="30">
        <f t="shared" si="1"/>
        <v>5880</v>
      </c>
      <c r="I20" s="30">
        <f t="shared" si="2"/>
        <v>2</v>
      </c>
      <c r="J20" s="30">
        <f t="shared" si="3"/>
        <v>1960</v>
      </c>
      <c r="K20" s="32">
        <v>23</v>
      </c>
      <c r="L20" s="28" t="s">
        <v>21</v>
      </c>
      <c r="M20" s="33" t="s">
        <v>14</v>
      </c>
    </row>
    <row r="21" spans="1:13" x14ac:dyDescent="0.3">
      <c r="A21" s="26">
        <v>42061.715509259258</v>
      </c>
      <c r="B21" s="27">
        <v>2</v>
      </c>
      <c r="C21" s="28" t="s">
        <v>36</v>
      </c>
      <c r="D21" s="29">
        <v>60</v>
      </c>
      <c r="E21" s="30">
        <v>8</v>
      </c>
      <c r="F21" s="30">
        <f t="shared" si="0"/>
        <v>480</v>
      </c>
      <c r="G21" s="31">
        <v>6</v>
      </c>
      <c r="H21" s="30">
        <f t="shared" si="1"/>
        <v>360</v>
      </c>
      <c r="I21" s="30">
        <f t="shared" si="2"/>
        <v>2</v>
      </c>
      <c r="J21" s="30">
        <f t="shared" si="3"/>
        <v>120</v>
      </c>
      <c r="K21" s="32">
        <v>95</v>
      </c>
      <c r="L21" s="28" t="s">
        <v>23</v>
      </c>
      <c r="M21" s="33" t="s">
        <v>17</v>
      </c>
    </row>
    <row r="22" spans="1:13" x14ac:dyDescent="0.3">
      <c r="A22" s="26">
        <v>42061.715509259258</v>
      </c>
      <c r="B22" s="27">
        <v>2</v>
      </c>
      <c r="C22" s="28" t="s">
        <v>36</v>
      </c>
      <c r="D22" s="29">
        <v>160</v>
      </c>
      <c r="E22" s="30">
        <v>8</v>
      </c>
      <c r="F22" s="30">
        <f t="shared" si="0"/>
        <v>1280</v>
      </c>
      <c r="G22" s="31">
        <v>6</v>
      </c>
      <c r="H22" s="30">
        <f t="shared" si="1"/>
        <v>960</v>
      </c>
      <c r="I22" s="30">
        <f t="shared" si="2"/>
        <v>2</v>
      </c>
      <c r="J22" s="30">
        <f t="shared" si="3"/>
        <v>320</v>
      </c>
      <c r="K22" s="32">
        <v>95</v>
      </c>
      <c r="L22" s="28" t="s">
        <v>23</v>
      </c>
      <c r="M22" s="33" t="s">
        <v>17</v>
      </c>
    </row>
    <row r="23" spans="1:13" x14ac:dyDescent="0.3">
      <c r="A23" s="26">
        <v>42200.9216087963</v>
      </c>
      <c r="B23" s="27">
        <v>2</v>
      </c>
      <c r="C23" s="28" t="s">
        <v>36</v>
      </c>
      <c r="D23" s="29">
        <v>570</v>
      </c>
      <c r="E23" s="30">
        <v>8</v>
      </c>
      <c r="F23" s="30">
        <f t="shared" si="0"/>
        <v>4560</v>
      </c>
      <c r="G23" s="31">
        <v>6</v>
      </c>
      <c r="H23" s="30">
        <f t="shared" si="1"/>
        <v>3420</v>
      </c>
      <c r="I23" s="30">
        <f t="shared" si="2"/>
        <v>2</v>
      </c>
      <c r="J23" s="30">
        <f t="shared" si="3"/>
        <v>1140</v>
      </c>
      <c r="K23" s="32">
        <v>95</v>
      </c>
      <c r="L23" s="28" t="s">
        <v>23</v>
      </c>
      <c r="M23" s="33" t="s">
        <v>17</v>
      </c>
    </row>
    <row r="24" spans="1:13" x14ac:dyDescent="0.3">
      <c r="A24" s="26">
        <v>42229.043854166666</v>
      </c>
      <c r="B24" s="27">
        <v>2</v>
      </c>
      <c r="C24" s="28" t="s">
        <v>36</v>
      </c>
      <c r="D24" s="29">
        <v>220</v>
      </c>
      <c r="E24" s="30">
        <v>8</v>
      </c>
      <c r="F24" s="30">
        <f t="shared" si="0"/>
        <v>1760</v>
      </c>
      <c r="G24" s="31">
        <v>6</v>
      </c>
      <c r="H24" s="30">
        <f t="shared" si="1"/>
        <v>1320</v>
      </c>
      <c r="I24" s="30">
        <f t="shared" si="2"/>
        <v>2</v>
      </c>
      <c r="J24" s="30">
        <f t="shared" si="3"/>
        <v>440</v>
      </c>
      <c r="K24" s="32">
        <v>233</v>
      </c>
      <c r="L24" s="28" t="s">
        <v>13</v>
      </c>
      <c r="M24" s="33" t="s">
        <v>17</v>
      </c>
    </row>
    <row r="25" spans="1:13" x14ac:dyDescent="0.3">
      <c r="A25" s="26">
        <v>42103.621724537035</v>
      </c>
      <c r="B25" s="27">
        <v>2</v>
      </c>
      <c r="C25" s="28" t="s">
        <v>36</v>
      </c>
      <c r="D25" s="29">
        <v>890</v>
      </c>
      <c r="E25" s="30">
        <v>8</v>
      </c>
      <c r="F25" s="30">
        <f t="shared" si="0"/>
        <v>7120</v>
      </c>
      <c r="G25" s="31">
        <v>6</v>
      </c>
      <c r="H25" s="30">
        <f t="shared" si="1"/>
        <v>5340</v>
      </c>
      <c r="I25" s="30">
        <f t="shared" si="2"/>
        <v>2</v>
      </c>
      <c r="J25" s="30">
        <f t="shared" si="3"/>
        <v>1780</v>
      </c>
      <c r="K25" s="32">
        <v>557</v>
      </c>
      <c r="L25" s="28" t="s">
        <v>27</v>
      </c>
      <c r="M25" s="33" t="s">
        <v>17</v>
      </c>
    </row>
    <row r="26" spans="1:13" x14ac:dyDescent="0.3">
      <c r="A26" s="26">
        <v>42011.305960648147</v>
      </c>
      <c r="B26" s="27">
        <v>2</v>
      </c>
      <c r="C26" s="28" t="s">
        <v>36</v>
      </c>
      <c r="D26" s="29">
        <v>550</v>
      </c>
      <c r="E26" s="30">
        <v>8</v>
      </c>
      <c r="F26" s="30">
        <f t="shared" si="0"/>
        <v>4400</v>
      </c>
      <c r="G26" s="31">
        <v>6</v>
      </c>
      <c r="H26" s="30">
        <f t="shared" si="1"/>
        <v>3300</v>
      </c>
      <c r="I26" s="30">
        <f t="shared" si="2"/>
        <v>2</v>
      </c>
      <c r="J26" s="30">
        <f t="shared" si="3"/>
        <v>1100</v>
      </c>
      <c r="K26" s="32">
        <v>572</v>
      </c>
      <c r="L26" s="28" t="s">
        <v>16</v>
      </c>
      <c r="M26" s="33" t="s">
        <v>17</v>
      </c>
    </row>
    <row r="27" spans="1:13" x14ac:dyDescent="0.3">
      <c r="A27" s="26">
        <v>42008</v>
      </c>
      <c r="B27" s="27">
        <v>2</v>
      </c>
      <c r="C27" s="28" t="s">
        <v>36</v>
      </c>
      <c r="D27" s="29">
        <v>790</v>
      </c>
      <c r="E27" s="30">
        <v>8</v>
      </c>
      <c r="F27" s="30">
        <f t="shared" si="0"/>
        <v>6320</v>
      </c>
      <c r="G27" s="31">
        <v>6</v>
      </c>
      <c r="H27" s="30">
        <f t="shared" si="1"/>
        <v>4740</v>
      </c>
      <c r="I27" s="30">
        <f t="shared" si="2"/>
        <v>2</v>
      </c>
      <c r="J27" s="30">
        <f t="shared" si="3"/>
        <v>1580</v>
      </c>
      <c r="K27" s="32">
        <v>572</v>
      </c>
      <c r="L27" s="28" t="s">
        <v>16</v>
      </c>
      <c r="M27" s="33" t="s">
        <v>17</v>
      </c>
    </row>
    <row r="28" spans="1:13" x14ac:dyDescent="0.3">
      <c r="A28" s="26">
        <v>42011.305960648147</v>
      </c>
      <c r="B28" s="27">
        <v>2</v>
      </c>
      <c r="C28" s="28" t="s">
        <v>36</v>
      </c>
      <c r="D28" s="29">
        <v>790</v>
      </c>
      <c r="E28" s="30">
        <v>8</v>
      </c>
      <c r="F28" s="30">
        <f t="shared" si="0"/>
        <v>6320</v>
      </c>
      <c r="G28" s="31">
        <v>6</v>
      </c>
      <c r="H28" s="30">
        <f t="shared" si="1"/>
        <v>4740</v>
      </c>
      <c r="I28" s="30">
        <f t="shared" si="2"/>
        <v>2</v>
      </c>
      <c r="J28" s="30">
        <f t="shared" si="3"/>
        <v>1580</v>
      </c>
      <c r="K28" s="32">
        <v>572</v>
      </c>
      <c r="L28" s="28" t="s">
        <v>16</v>
      </c>
      <c r="M28" s="33" t="s">
        <v>17</v>
      </c>
    </row>
    <row r="29" spans="1:13" x14ac:dyDescent="0.3">
      <c r="A29" s="26">
        <v>42266.408136574071</v>
      </c>
      <c r="B29" s="27">
        <v>2</v>
      </c>
      <c r="C29" s="28" t="s">
        <v>36</v>
      </c>
      <c r="D29" s="29">
        <v>820</v>
      </c>
      <c r="E29" s="30">
        <v>8</v>
      </c>
      <c r="F29" s="30">
        <f t="shared" si="0"/>
        <v>6560</v>
      </c>
      <c r="G29" s="31">
        <v>6</v>
      </c>
      <c r="H29" s="30">
        <f t="shared" si="1"/>
        <v>4920</v>
      </c>
      <c r="I29" s="30">
        <f t="shared" si="2"/>
        <v>2</v>
      </c>
      <c r="J29" s="30">
        <f t="shared" si="3"/>
        <v>1640</v>
      </c>
      <c r="K29" s="32">
        <v>572</v>
      </c>
      <c r="L29" s="28" t="s">
        <v>16</v>
      </c>
      <c r="M29" s="33" t="s">
        <v>17</v>
      </c>
    </row>
    <row r="30" spans="1:13" x14ac:dyDescent="0.3">
      <c r="A30" s="26">
        <v>42257.685925925929</v>
      </c>
      <c r="B30" s="27">
        <v>2</v>
      </c>
      <c r="C30" s="28" t="s">
        <v>36</v>
      </c>
      <c r="D30" s="29">
        <v>900</v>
      </c>
      <c r="E30" s="30">
        <v>8</v>
      </c>
      <c r="F30" s="30">
        <f t="shared" si="0"/>
        <v>7200</v>
      </c>
      <c r="G30" s="31">
        <v>6</v>
      </c>
      <c r="H30" s="30">
        <f t="shared" si="1"/>
        <v>5400</v>
      </c>
      <c r="I30" s="30">
        <f t="shared" si="2"/>
        <v>2</v>
      </c>
      <c r="J30" s="30">
        <f t="shared" si="3"/>
        <v>1800</v>
      </c>
      <c r="K30" s="32">
        <v>572</v>
      </c>
      <c r="L30" s="28" t="s">
        <v>16</v>
      </c>
      <c r="M30" s="33" t="s">
        <v>17</v>
      </c>
    </row>
    <row r="31" spans="1:13" x14ac:dyDescent="0.3">
      <c r="A31" s="26">
        <v>42308.14162037037</v>
      </c>
      <c r="B31" s="27">
        <v>2</v>
      </c>
      <c r="C31" s="28" t="s">
        <v>36</v>
      </c>
      <c r="D31" s="29">
        <v>950</v>
      </c>
      <c r="E31" s="30">
        <v>8</v>
      </c>
      <c r="F31" s="30">
        <f t="shared" si="0"/>
        <v>7600</v>
      </c>
      <c r="G31" s="31">
        <v>6</v>
      </c>
      <c r="H31" s="30">
        <f t="shared" si="1"/>
        <v>5700</v>
      </c>
      <c r="I31" s="30">
        <f t="shared" si="2"/>
        <v>2</v>
      </c>
      <c r="J31" s="30">
        <f t="shared" si="3"/>
        <v>1900</v>
      </c>
      <c r="K31" s="32">
        <v>572</v>
      </c>
      <c r="L31" s="28" t="s">
        <v>16</v>
      </c>
      <c r="M31" s="33" t="s">
        <v>17</v>
      </c>
    </row>
    <row r="32" spans="1:13" x14ac:dyDescent="0.3">
      <c r="A32" s="26">
        <v>42067.565381944441</v>
      </c>
      <c r="B32" s="27">
        <v>2</v>
      </c>
      <c r="C32" s="28" t="s">
        <v>36</v>
      </c>
      <c r="D32" s="29">
        <v>144</v>
      </c>
      <c r="E32" s="30">
        <v>8</v>
      </c>
      <c r="F32" s="30">
        <f t="shared" si="0"/>
        <v>1152</v>
      </c>
      <c r="G32" s="31">
        <v>6</v>
      </c>
      <c r="H32" s="30">
        <f t="shared" si="1"/>
        <v>864</v>
      </c>
      <c r="I32" s="30">
        <f t="shared" si="2"/>
        <v>2</v>
      </c>
      <c r="J32" s="30">
        <f t="shared" si="3"/>
        <v>288</v>
      </c>
      <c r="K32" s="32">
        <v>686</v>
      </c>
      <c r="L32" s="28" t="s">
        <v>31</v>
      </c>
      <c r="M32" s="33" t="s">
        <v>14</v>
      </c>
    </row>
    <row r="33" spans="1:13" x14ac:dyDescent="0.3">
      <c r="A33" s="26">
        <v>42067.565381944441</v>
      </c>
      <c r="B33" s="27">
        <v>2</v>
      </c>
      <c r="C33" s="28" t="s">
        <v>36</v>
      </c>
      <c r="D33" s="29">
        <v>320</v>
      </c>
      <c r="E33" s="30">
        <v>8</v>
      </c>
      <c r="F33" s="30">
        <f t="shared" si="0"/>
        <v>2560</v>
      </c>
      <c r="G33" s="31">
        <v>6</v>
      </c>
      <c r="H33" s="30">
        <f t="shared" si="1"/>
        <v>1920</v>
      </c>
      <c r="I33" s="30">
        <f t="shared" si="2"/>
        <v>2</v>
      </c>
      <c r="J33" s="30">
        <f t="shared" si="3"/>
        <v>640</v>
      </c>
      <c r="K33" s="32">
        <v>686</v>
      </c>
      <c r="L33" s="28" t="s">
        <v>31</v>
      </c>
      <c r="M33" s="33" t="s">
        <v>14</v>
      </c>
    </row>
    <row r="34" spans="1:13" x14ac:dyDescent="0.3">
      <c r="A34" s="26">
        <v>42370.515370370369</v>
      </c>
      <c r="B34" s="27">
        <v>2</v>
      </c>
      <c r="C34" s="28" t="s">
        <v>36</v>
      </c>
      <c r="D34" s="29">
        <v>500</v>
      </c>
      <c r="E34" s="30">
        <v>8</v>
      </c>
      <c r="F34" s="30">
        <f t="shared" si="0"/>
        <v>4000</v>
      </c>
      <c r="G34" s="31">
        <v>6</v>
      </c>
      <c r="H34" s="30">
        <f t="shared" si="1"/>
        <v>3000</v>
      </c>
      <c r="I34" s="30">
        <f t="shared" si="2"/>
        <v>2</v>
      </c>
      <c r="J34" s="30">
        <f t="shared" si="3"/>
        <v>1000</v>
      </c>
      <c r="K34" s="32">
        <v>686</v>
      </c>
      <c r="L34" s="28" t="s">
        <v>31</v>
      </c>
      <c r="M34" s="33" t="s">
        <v>17</v>
      </c>
    </row>
    <row r="35" spans="1:13" x14ac:dyDescent="0.3">
      <c r="A35" s="26">
        <v>42381.432835648149</v>
      </c>
      <c r="B35" s="27">
        <v>2</v>
      </c>
      <c r="C35" s="28" t="s">
        <v>36</v>
      </c>
      <c r="D35" s="29">
        <v>500</v>
      </c>
      <c r="E35" s="30">
        <v>8</v>
      </c>
      <c r="F35" s="30">
        <f t="shared" si="0"/>
        <v>4000</v>
      </c>
      <c r="G35" s="31">
        <v>6</v>
      </c>
      <c r="H35" s="30">
        <f t="shared" si="1"/>
        <v>3000</v>
      </c>
      <c r="I35" s="30">
        <f t="shared" si="2"/>
        <v>2</v>
      </c>
      <c r="J35" s="30">
        <f t="shared" si="3"/>
        <v>1000</v>
      </c>
      <c r="K35" s="32">
        <v>686</v>
      </c>
      <c r="L35" s="28" t="s">
        <v>31</v>
      </c>
      <c r="M35" s="33" t="s">
        <v>17</v>
      </c>
    </row>
    <row r="36" spans="1:13" x14ac:dyDescent="0.3">
      <c r="A36" s="26">
        <v>42390.515370370369</v>
      </c>
      <c r="B36" s="27">
        <v>2</v>
      </c>
      <c r="C36" s="28" t="s">
        <v>36</v>
      </c>
      <c r="D36" s="29">
        <v>500</v>
      </c>
      <c r="E36" s="30">
        <v>8</v>
      </c>
      <c r="F36" s="30">
        <f t="shared" si="0"/>
        <v>4000</v>
      </c>
      <c r="G36" s="31">
        <v>6</v>
      </c>
      <c r="H36" s="30">
        <f t="shared" si="1"/>
        <v>3000</v>
      </c>
      <c r="I36" s="30">
        <f t="shared" si="2"/>
        <v>2</v>
      </c>
      <c r="J36" s="30">
        <f t="shared" si="3"/>
        <v>1000</v>
      </c>
      <c r="K36" s="32">
        <v>686</v>
      </c>
      <c r="L36" s="28" t="s">
        <v>31</v>
      </c>
      <c r="M36" s="33" t="s">
        <v>17</v>
      </c>
    </row>
    <row r="37" spans="1:13" x14ac:dyDescent="0.3">
      <c r="A37" s="26">
        <v>42291.131782407407</v>
      </c>
      <c r="B37" s="27">
        <v>2</v>
      </c>
      <c r="C37" s="28" t="s">
        <v>36</v>
      </c>
      <c r="D37" s="29">
        <v>720</v>
      </c>
      <c r="E37" s="30">
        <v>8</v>
      </c>
      <c r="F37" s="30">
        <f t="shared" si="0"/>
        <v>5760</v>
      </c>
      <c r="G37" s="31">
        <v>6</v>
      </c>
      <c r="H37" s="30">
        <f t="shared" si="1"/>
        <v>4320</v>
      </c>
      <c r="I37" s="30">
        <f t="shared" si="2"/>
        <v>2</v>
      </c>
      <c r="J37" s="30">
        <f t="shared" si="3"/>
        <v>1440</v>
      </c>
      <c r="K37" s="32">
        <v>686</v>
      </c>
      <c r="L37" s="28" t="s">
        <v>31</v>
      </c>
      <c r="M37" s="33" t="s">
        <v>14</v>
      </c>
    </row>
    <row r="38" spans="1:13" x14ac:dyDescent="0.3">
      <c r="A38" s="26">
        <v>42103.705011574071</v>
      </c>
      <c r="B38" s="27">
        <v>2</v>
      </c>
      <c r="C38" s="28" t="s">
        <v>36</v>
      </c>
      <c r="D38" s="29">
        <v>770</v>
      </c>
      <c r="E38" s="30">
        <v>8</v>
      </c>
      <c r="F38" s="30">
        <f t="shared" si="0"/>
        <v>6160</v>
      </c>
      <c r="G38" s="31">
        <v>6</v>
      </c>
      <c r="H38" s="30">
        <f t="shared" si="1"/>
        <v>4620</v>
      </c>
      <c r="I38" s="30">
        <f t="shared" si="2"/>
        <v>2</v>
      </c>
      <c r="J38" s="30">
        <f t="shared" si="3"/>
        <v>1540</v>
      </c>
      <c r="K38" s="32">
        <v>846</v>
      </c>
      <c r="L38" s="28" t="s">
        <v>30</v>
      </c>
      <c r="M38" s="33" t="s">
        <v>17</v>
      </c>
    </row>
    <row r="39" spans="1:13" x14ac:dyDescent="0.3">
      <c r="A39" s="34">
        <v>42266.698784722219</v>
      </c>
      <c r="B39" s="35">
        <v>4</v>
      </c>
      <c r="C39" s="36" t="s">
        <v>15</v>
      </c>
      <c r="D39" s="37">
        <v>70</v>
      </c>
      <c r="E39" s="38">
        <v>9</v>
      </c>
      <c r="F39" s="38">
        <f t="shared" si="0"/>
        <v>630</v>
      </c>
      <c r="G39" s="39">
        <v>6</v>
      </c>
      <c r="H39" s="38">
        <f t="shared" si="1"/>
        <v>420</v>
      </c>
      <c r="I39" s="38">
        <f t="shared" si="2"/>
        <v>3</v>
      </c>
      <c r="J39" s="38">
        <f t="shared" si="3"/>
        <v>210</v>
      </c>
      <c r="K39" s="40">
        <v>7</v>
      </c>
      <c r="L39" s="36" t="s">
        <v>24</v>
      </c>
      <c r="M39" s="41" t="s">
        <v>17</v>
      </c>
    </row>
    <row r="40" spans="1:13" x14ac:dyDescent="0.3">
      <c r="A40" s="34">
        <v>42254.641736111109</v>
      </c>
      <c r="B40" s="35">
        <v>4</v>
      </c>
      <c r="C40" s="36" t="s">
        <v>15</v>
      </c>
      <c r="D40" s="37">
        <v>200</v>
      </c>
      <c r="E40" s="38">
        <v>9</v>
      </c>
      <c r="F40" s="38">
        <f t="shared" si="0"/>
        <v>1800</v>
      </c>
      <c r="G40" s="39">
        <v>6</v>
      </c>
      <c r="H40" s="38">
        <f t="shared" si="1"/>
        <v>1200</v>
      </c>
      <c r="I40" s="38">
        <f t="shared" si="2"/>
        <v>3</v>
      </c>
      <c r="J40" s="38">
        <f t="shared" si="3"/>
        <v>600</v>
      </c>
      <c r="K40" s="40">
        <v>7</v>
      </c>
      <c r="L40" s="36" t="s">
        <v>24</v>
      </c>
      <c r="M40" s="41" t="s">
        <v>14</v>
      </c>
    </row>
    <row r="41" spans="1:13" x14ac:dyDescent="0.3">
      <c r="A41" s="34">
        <v>42033.385231481479</v>
      </c>
      <c r="B41" s="35">
        <v>4</v>
      </c>
      <c r="C41" s="36" t="s">
        <v>15</v>
      </c>
      <c r="D41" s="37">
        <v>222</v>
      </c>
      <c r="E41" s="38">
        <v>9</v>
      </c>
      <c r="F41" s="38">
        <f t="shared" si="0"/>
        <v>1998</v>
      </c>
      <c r="G41" s="39">
        <v>6</v>
      </c>
      <c r="H41" s="38">
        <f t="shared" si="1"/>
        <v>1332</v>
      </c>
      <c r="I41" s="38">
        <f t="shared" si="2"/>
        <v>3</v>
      </c>
      <c r="J41" s="38">
        <f t="shared" si="3"/>
        <v>666</v>
      </c>
      <c r="K41" s="40">
        <v>7</v>
      </c>
      <c r="L41" s="36" t="s">
        <v>24</v>
      </c>
      <c r="M41" s="41" t="s">
        <v>14</v>
      </c>
    </row>
    <row r="42" spans="1:13" x14ac:dyDescent="0.3">
      <c r="A42" s="34">
        <v>42221.802546296298</v>
      </c>
      <c r="B42" s="35">
        <v>4</v>
      </c>
      <c r="C42" s="36" t="s">
        <v>15</v>
      </c>
      <c r="D42" s="37">
        <v>250</v>
      </c>
      <c r="E42" s="38">
        <v>9</v>
      </c>
      <c r="F42" s="38">
        <f t="shared" si="0"/>
        <v>2250</v>
      </c>
      <c r="G42" s="39">
        <v>6</v>
      </c>
      <c r="H42" s="38">
        <f t="shared" si="1"/>
        <v>1500</v>
      </c>
      <c r="I42" s="38">
        <f t="shared" si="2"/>
        <v>3</v>
      </c>
      <c r="J42" s="38">
        <f t="shared" si="3"/>
        <v>750</v>
      </c>
      <c r="K42" s="40">
        <v>7</v>
      </c>
      <c r="L42" s="36" t="s">
        <v>24</v>
      </c>
      <c r="M42" s="41" t="s">
        <v>17</v>
      </c>
    </row>
    <row r="43" spans="1:13" x14ac:dyDescent="0.3">
      <c r="A43" s="34">
        <v>42221.912164351852</v>
      </c>
      <c r="B43" s="35">
        <v>4</v>
      </c>
      <c r="C43" s="36" t="s">
        <v>15</v>
      </c>
      <c r="D43" s="37">
        <v>390</v>
      </c>
      <c r="E43" s="38">
        <v>9</v>
      </c>
      <c r="F43" s="38">
        <f t="shared" si="0"/>
        <v>3510</v>
      </c>
      <c r="G43" s="39">
        <v>6</v>
      </c>
      <c r="H43" s="38">
        <f t="shared" si="1"/>
        <v>2340</v>
      </c>
      <c r="I43" s="38">
        <f t="shared" si="2"/>
        <v>3</v>
      </c>
      <c r="J43" s="38">
        <f t="shared" si="3"/>
        <v>1170</v>
      </c>
      <c r="K43" s="40">
        <v>7</v>
      </c>
      <c r="L43" s="36" t="s">
        <v>24</v>
      </c>
      <c r="M43" s="41" t="s">
        <v>17</v>
      </c>
    </row>
    <row r="44" spans="1:13" x14ac:dyDescent="0.3">
      <c r="A44" s="34">
        <v>42308.14162037037</v>
      </c>
      <c r="B44" s="35">
        <v>4</v>
      </c>
      <c r="C44" s="36" t="s">
        <v>15</v>
      </c>
      <c r="D44" s="37">
        <v>390</v>
      </c>
      <c r="E44" s="38">
        <v>9</v>
      </c>
      <c r="F44" s="38">
        <f t="shared" si="0"/>
        <v>3510</v>
      </c>
      <c r="G44" s="39">
        <v>6</v>
      </c>
      <c r="H44" s="38">
        <f t="shared" si="1"/>
        <v>2340</v>
      </c>
      <c r="I44" s="38">
        <f t="shared" si="2"/>
        <v>3</v>
      </c>
      <c r="J44" s="38">
        <f t="shared" si="3"/>
        <v>1170</v>
      </c>
      <c r="K44" s="40">
        <v>7</v>
      </c>
      <c r="L44" s="36" t="s">
        <v>24</v>
      </c>
      <c r="M44" s="41" t="s">
        <v>14</v>
      </c>
    </row>
    <row r="45" spans="1:13" x14ac:dyDescent="0.3">
      <c r="A45" s="34">
        <v>42033.385231481479</v>
      </c>
      <c r="B45" s="35">
        <v>4</v>
      </c>
      <c r="C45" s="36" t="s">
        <v>15</v>
      </c>
      <c r="D45" s="37">
        <v>400</v>
      </c>
      <c r="E45" s="38">
        <v>9</v>
      </c>
      <c r="F45" s="38">
        <f t="shared" si="0"/>
        <v>3600</v>
      </c>
      <c r="G45" s="39">
        <v>6</v>
      </c>
      <c r="H45" s="38">
        <f t="shared" si="1"/>
        <v>2400</v>
      </c>
      <c r="I45" s="38">
        <f t="shared" si="2"/>
        <v>3</v>
      </c>
      <c r="J45" s="38">
        <f t="shared" si="3"/>
        <v>1200</v>
      </c>
      <c r="K45" s="40">
        <v>7</v>
      </c>
      <c r="L45" s="36" t="s">
        <v>24</v>
      </c>
      <c r="M45" s="41" t="s">
        <v>14</v>
      </c>
    </row>
    <row r="46" spans="1:13" x14ac:dyDescent="0.3">
      <c r="A46" s="34">
        <v>42040.941446759258</v>
      </c>
      <c r="B46" s="35">
        <v>4</v>
      </c>
      <c r="C46" s="36" t="s">
        <v>15</v>
      </c>
      <c r="D46" s="37">
        <v>400</v>
      </c>
      <c r="E46" s="38">
        <v>9</v>
      </c>
      <c r="F46" s="38">
        <f t="shared" si="0"/>
        <v>3600</v>
      </c>
      <c r="G46" s="39">
        <v>6</v>
      </c>
      <c r="H46" s="38">
        <f t="shared" si="1"/>
        <v>2400</v>
      </c>
      <c r="I46" s="38">
        <f t="shared" si="2"/>
        <v>3</v>
      </c>
      <c r="J46" s="38">
        <f t="shared" si="3"/>
        <v>1200</v>
      </c>
      <c r="K46" s="40">
        <v>7</v>
      </c>
      <c r="L46" s="36" t="s">
        <v>24</v>
      </c>
      <c r="M46" s="41" t="s">
        <v>17</v>
      </c>
    </row>
    <row r="47" spans="1:13" x14ac:dyDescent="0.3">
      <c r="A47" s="34">
        <v>42104.009826388887</v>
      </c>
      <c r="B47" s="35">
        <v>4</v>
      </c>
      <c r="C47" s="36" t="s">
        <v>15</v>
      </c>
      <c r="D47" s="37">
        <v>400</v>
      </c>
      <c r="E47" s="38">
        <v>9</v>
      </c>
      <c r="F47" s="38">
        <f t="shared" si="0"/>
        <v>3600</v>
      </c>
      <c r="G47" s="39">
        <v>6</v>
      </c>
      <c r="H47" s="38">
        <f t="shared" si="1"/>
        <v>2400</v>
      </c>
      <c r="I47" s="38">
        <f t="shared" si="2"/>
        <v>3</v>
      </c>
      <c r="J47" s="38">
        <f t="shared" si="3"/>
        <v>1200</v>
      </c>
      <c r="K47" s="40">
        <v>7</v>
      </c>
      <c r="L47" s="36" t="s">
        <v>24</v>
      </c>
      <c r="M47" s="41" t="s">
        <v>17</v>
      </c>
    </row>
    <row r="48" spans="1:13" x14ac:dyDescent="0.3">
      <c r="A48" s="34">
        <v>42209.226678240739</v>
      </c>
      <c r="B48" s="35">
        <v>4</v>
      </c>
      <c r="C48" s="36" t="s">
        <v>15</v>
      </c>
      <c r="D48" s="37">
        <v>400</v>
      </c>
      <c r="E48" s="38">
        <v>9</v>
      </c>
      <c r="F48" s="38">
        <f t="shared" si="0"/>
        <v>3600</v>
      </c>
      <c r="G48" s="39">
        <v>6</v>
      </c>
      <c r="H48" s="38">
        <f t="shared" si="1"/>
        <v>2400</v>
      </c>
      <c r="I48" s="38">
        <f t="shared" si="2"/>
        <v>3</v>
      </c>
      <c r="J48" s="38">
        <f t="shared" si="3"/>
        <v>1200</v>
      </c>
      <c r="K48" s="40">
        <v>7</v>
      </c>
      <c r="L48" s="36" t="s">
        <v>24</v>
      </c>
      <c r="M48" s="41" t="s">
        <v>17</v>
      </c>
    </row>
    <row r="49" spans="1:13" x14ac:dyDescent="0.3">
      <c r="A49" s="34">
        <v>42040.941446759258</v>
      </c>
      <c r="B49" s="35">
        <v>4</v>
      </c>
      <c r="C49" s="36" t="s">
        <v>15</v>
      </c>
      <c r="D49" s="37">
        <v>400</v>
      </c>
      <c r="E49" s="38">
        <v>9</v>
      </c>
      <c r="F49" s="38">
        <f t="shared" si="0"/>
        <v>3600</v>
      </c>
      <c r="G49" s="39">
        <v>6</v>
      </c>
      <c r="H49" s="38">
        <f t="shared" si="1"/>
        <v>2400</v>
      </c>
      <c r="I49" s="38">
        <f t="shared" si="2"/>
        <v>3</v>
      </c>
      <c r="J49" s="38">
        <f t="shared" si="3"/>
        <v>1200</v>
      </c>
      <c r="K49" s="40">
        <v>7</v>
      </c>
      <c r="L49" s="36" t="s">
        <v>24</v>
      </c>
      <c r="M49" s="41" t="s">
        <v>17</v>
      </c>
    </row>
    <row r="50" spans="1:13" x14ac:dyDescent="0.3">
      <c r="A50" s="34">
        <v>42368.1721875</v>
      </c>
      <c r="B50" s="35">
        <v>4</v>
      </c>
      <c r="C50" s="36" t="s">
        <v>15</v>
      </c>
      <c r="D50" s="37">
        <v>400</v>
      </c>
      <c r="E50" s="38">
        <v>9</v>
      </c>
      <c r="F50" s="38">
        <f t="shared" si="0"/>
        <v>3600</v>
      </c>
      <c r="G50" s="39">
        <v>6</v>
      </c>
      <c r="H50" s="38">
        <f t="shared" si="1"/>
        <v>2400</v>
      </c>
      <c r="I50" s="38">
        <f t="shared" si="2"/>
        <v>3</v>
      </c>
      <c r="J50" s="38">
        <f t="shared" si="3"/>
        <v>1200</v>
      </c>
      <c r="K50" s="40">
        <v>7</v>
      </c>
      <c r="L50" s="36" t="s">
        <v>24</v>
      </c>
      <c r="M50" s="41" t="s">
        <v>14</v>
      </c>
    </row>
    <row r="51" spans="1:13" x14ac:dyDescent="0.3">
      <c r="A51" s="34">
        <v>42282.510555555556</v>
      </c>
      <c r="B51" s="35">
        <v>4</v>
      </c>
      <c r="C51" s="36" t="s">
        <v>15</v>
      </c>
      <c r="D51" s="37">
        <v>400</v>
      </c>
      <c r="E51" s="38">
        <v>9</v>
      </c>
      <c r="F51" s="38">
        <f t="shared" si="0"/>
        <v>3600</v>
      </c>
      <c r="G51" s="39">
        <v>6</v>
      </c>
      <c r="H51" s="38">
        <f t="shared" si="1"/>
        <v>2400</v>
      </c>
      <c r="I51" s="38">
        <f t="shared" si="2"/>
        <v>3</v>
      </c>
      <c r="J51" s="38">
        <f t="shared" si="3"/>
        <v>1200</v>
      </c>
      <c r="K51" s="40">
        <v>7</v>
      </c>
      <c r="L51" s="36" t="s">
        <v>24</v>
      </c>
      <c r="M51" s="41" t="s">
        <v>17</v>
      </c>
    </row>
    <row r="52" spans="1:13" x14ac:dyDescent="0.3">
      <c r="A52" s="34">
        <v>42245.433865740742</v>
      </c>
      <c r="B52" s="35">
        <v>4</v>
      </c>
      <c r="C52" s="36" t="s">
        <v>15</v>
      </c>
      <c r="D52" s="37">
        <v>400</v>
      </c>
      <c r="E52" s="38">
        <v>9</v>
      </c>
      <c r="F52" s="38">
        <f t="shared" si="0"/>
        <v>3600</v>
      </c>
      <c r="G52" s="39">
        <v>6</v>
      </c>
      <c r="H52" s="38">
        <f t="shared" si="1"/>
        <v>2400</v>
      </c>
      <c r="I52" s="38">
        <f t="shared" si="2"/>
        <v>3</v>
      </c>
      <c r="J52" s="38">
        <f t="shared" si="3"/>
        <v>1200</v>
      </c>
      <c r="K52" s="40">
        <v>7</v>
      </c>
      <c r="L52" s="36" t="s">
        <v>24</v>
      </c>
      <c r="M52" s="41" t="s">
        <v>14</v>
      </c>
    </row>
    <row r="53" spans="1:13" x14ac:dyDescent="0.3">
      <c r="A53" s="34">
        <v>42247.673425925925</v>
      </c>
      <c r="B53" s="35">
        <v>4</v>
      </c>
      <c r="C53" s="36" t="s">
        <v>15</v>
      </c>
      <c r="D53" s="37">
        <v>400</v>
      </c>
      <c r="E53" s="38">
        <v>9</v>
      </c>
      <c r="F53" s="38">
        <f t="shared" si="0"/>
        <v>3600</v>
      </c>
      <c r="G53" s="39">
        <v>6</v>
      </c>
      <c r="H53" s="38">
        <f t="shared" si="1"/>
        <v>2400</v>
      </c>
      <c r="I53" s="38">
        <f t="shared" si="2"/>
        <v>3</v>
      </c>
      <c r="J53" s="38">
        <f t="shared" si="3"/>
        <v>1200</v>
      </c>
      <c r="K53" s="40">
        <v>7</v>
      </c>
      <c r="L53" s="36" t="s">
        <v>24</v>
      </c>
      <c r="M53" s="41" t="s">
        <v>17</v>
      </c>
    </row>
    <row r="54" spans="1:13" x14ac:dyDescent="0.3">
      <c r="A54" s="34">
        <v>42351.933437500003</v>
      </c>
      <c r="B54" s="35">
        <v>4</v>
      </c>
      <c r="C54" s="36" t="s">
        <v>15</v>
      </c>
      <c r="D54" s="37">
        <v>400</v>
      </c>
      <c r="E54" s="38">
        <v>9</v>
      </c>
      <c r="F54" s="38">
        <f t="shared" si="0"/>
        <v>3600</v>
      </c>
      <c r="G54" s="39">
        <v>6</v>
      </c>
      <c r="H54" s="38">
        <f t="shared" si="1"/>
        <v>2400</v>
      </c>
      <c r="I54" s="38">
        <f t="shared" si="2"/>
        <v>3</v>
      </c>
      <c r="J54" s="38">
        <f t="shared" si="3"/>
        <v>1200</v>
      </c>
      <c r="K54" s="40">
        <v>7</v>
      </c>
      <c r="L54" s="36" t="s">
        <v>24</v>
      </c>
      <c r="M54" s="41" t="s">
        <v>17</v>
      </c>
    </row>
    <row r="55" spans="1:13" x14ac:dyDescent="0.3">
      <c r="A55" s="34">
        <v>42120.856238425928</v>
      </c>
      <c r="B55" s="35">
        <v>4</v>
      </c>
      <c r="C55" s="36" t="s">
        <v>15</v>
      </c>
      <c r="D55" s="37">
        <v>400</v>
      </c>
      <c r="E55" s="38">
        <v>9</v>
      </c>
      <c r="F55" s="38">
        <f t="shared" si="0"/>
        <v>3600</v>
      </c>
      <c r="G55" s="39">
        <v>6</v>
      </c>
      <c r="H55" s="38">
        <f t="shared" si="1"/>
        <v>2400</v>
      </c>
      <c r="I55" s="38">
        <f t="shared" si="2"/>
        <v>3</v>
      </c>
      <c r="J55" s="38">
        <f t="shared" si="3"/>
        <v>1200</v>
      </c>
      <c r="K55" s="40">
        <v>7</v>
      </c>
      <c r="L55" s="36" t="s">
        <v>24</v>
      </c>
      <c r="M55" s="41" t="s">
        <v>14</v>
      </c>
    </row>
    <row r="56" spans="1:13" x14ac:dyDescent="0.3">
      <c r="A56" s="34">
        <v>42153.206145833334</v>
      </c>
      <c r="B56" s="35">
        <v>4</v>
      </c>
      <c r="C56" s="36" t="s">
        <v>15</v>
      </c>
      <c r="D56" s="37">
        <v>400</v>
      </c>
      <c r="E56" s="38">
        <v>9</v>
      </c>
      <c r="F56" s="38">
        <f t="shared" si="0"/>
        <v>3600</v>
      </c>
      <c r="G56" s="39">
        <v>6</v>
      </c>
      <c r="H56" s="38">
        <f t="shared" si="1"/>
        <v>2400</v>
      </c>
      <c r="I56" s="38">
        <f t="shared" si="2"/>
        <v>3</v>
      </c>
      <c r="J56" s="38">
        <f t="shared" si="3"/>
        <v>1200</v>
      </c>
      <c r="K56" s="40">
        <v>14</v>
      </c>
      <c r="L56" s="36" t="s">
        <v>25</v>
      </c>
      <c r="M56" s="41" t="s">
        <v>14</v>
      </c>
    </row>
    <row r="57" spans="1:13" x14ac:dyDescent="0.3">
      <c r="A57" s="34">
        <v>42130.817650462966</v>
      </c>
      <c r="B57" s="35">
        <v>4</v>
      </c>
      <c r="C57" s="36" t="s">
        <v>15</v>
      </c>
      <c r="D57" s="37">
        <v>400</v>
      </c>
      <c r="E57" s="38">
        <v>9</v>
      </c>
      <c r="F57" s="38">
        <f t="shared" si="0"/>
        <v>3600</v>
      </c>
      <c r="G57" s="39">
        <v>6</v>
      </c>
      <c r="H57" s="38">
        <f t="shared" si="1"/>
        <v>2400</v>
      </c>
      <c r="I57" s="38">
        <f t="shared" si="2"/>
        <v>3</v>
      </c>
      <c r="J57" s="38">
        <f t="shared" si="3"/>
        <v>1200</v>
      </c>
      <c r="K57" s="40">
        <v>14</v>
      </c>
      <c r="L57" s="36" t="s">
        <v>25</v>
      </c>
      <c r="M57" s="41" t="s">
        <v>17</v>
      </c>
    </row>
    <row r="58" spans="1:13" x14ac:dyDescent="0.3">
      <c r="A58" s="34">
        <v>42121.533807870372</v>
      </c>
      <c r="B58" s="35">
        <v>4</v>
      </c>
      <c r="C58" s="36" t="s">
        <v>15</v>
      </c>
      <c r="D58" s="37">
        <v>400</v>
      </c>
      <c r="E58" s="38">
        <v>9</v>
      </c>
      <c r="F58" s="38">
        <f t="shared" si="0"/>
        <v>3600</v>
      </c>
      <c r="G58" s="39">
        <v>6</v>
      </c>
      <c r="H58" s="38">
        <f t="shared" si="1"/>
        <v>2400</v>
      </c>
      <c r="I58" s="38">
        <f t="shared" si="2"/>
        <v>3</v>
      </c>
      <c r="J58" s="38">
        <f t="shared" si="3"/>
        <v>1200</v>
      </c>
      <c r="K58" s="40">
        <v>14</v>
      </c>
      <c r="L58" s="36" t="s">
        <v>25</v>
      </c>
      <c r="M58" s="41" t="s">
        <v>17</v>
      </c>
    </row>
    <row r="59" spans="1:13" x14ac:dyDescent="0.3">
      <c r="A59" s="34">
        <v>42250.928807870368</v>
      </c>
      <c r="B59" s="35">
        <v>4</v>
      </c>
      <c r="C59" s="36" t="s">
        <v>15</v>
      </c>
      <c r="D59" s="37">
        <v>400</v>
      </c>
      <c r="E59" s="38">
        <v>9</v>
      </c>
      <c r="F59" s="38">
        <f t="shared" si="0"/>
        <v>3600</v>
      </c>
      <c r="G59" s="39">
        <v>6</v>
      </c>
      <c r="H59" s="38">
        <f t="shared" si="1"/>
        <v>2400</v>
      </c>
      <c r="I59" s="38">
        <f t="shared" si="2"/>
        <v>3</v>
      </c>
      <c r="J59" s="38">
        <f t="shared" si="3"/>
        <v>1200</v>
      </c>
      <c r="K59" s="40">
        <v>14</v>
      </c>
      <c r="L59" s="36" t="s">
        <v>25</v>
      </c>
      <c r="M59" s="41" t="s">
        <v>17</v>
      </c>
    </row>
    <row r="60" spans="1:13" x14ac:dyDescent="0.3">
      <c r="A60" s="34">
        <v>42054.392106481479</v>
      </c>
      <c r="B60" s="35">
        <v>4</v>
      </c>
      <c r="C60" s="36" t="s">
        <v>15</v>
      </c>
      <c r="D60" s="37">
        <v>400</v>
      </c>
      <c r="E60" s="38">
        <v>9</v>
      </c>
      <c r="F60" s="38">
        <f t="shared" si="0"/>
        <v>3600</v>
      </c>
      <c r="G60" s="39">
        <v>6</v>
      </c>
      <c r="H60" s="38">
        <f t="shared" si="1"/>
        <v>2400</v>
      </c>
      <c r="I60" s="38">
        <f t="shared" si="2"/>
        <v>3</v>
      </c>
      <c r="J60" s="38">
        <f t="shared" si="3"/>
        <v>1200</v>
      </c>
      <c r="K60" s="40">
        <v>14</v>
      </c>
      <c r="L60" s="36" t="s">
        <v>25</v>
      </c>
      <c r="M60" s="41" t="s">
        <v>14</v>
      </c>
    </row>
    <row r="61" spans="1:13" x14ac:dyDescent="0.3">
      <c r="A61" s="34">
        <v>42183.123252314814</v>
      </c>
      <c r="B61" s="35">
        <v>4</v>
      </c>
      <c r="C61" s="36" t="s">
        <v>15</v>
      </c>
      <c r="D61" s="37">
        <v>400</v>
      </c>
      <c r="E61" s="38">
        <v>9</v>
      </c>
      <c r="F61" s="38">
        <f t="shared" si="0"/>
        <v>3600</v>
      </c>
      <c r="G61" s="39">
        <v>6</v>
      </c>
      <c r="H61" s="38">
        <f t="shared" si="1"/>
        <v>2400</v>
      </c>
      <c r="I61" s="38">
        <f t="shared" si="2"/>
        <v>3</v>
      </c>
      <c r="J61" s="38">
        <f t="shared" si="3"/>
        <v>1200</v>
      </c>
      <c r="K61" s="40">
        <v>14</v>
      </c>
      <c r="L61" s="36" t="s">
        <v>25</v>
      </c>
      <c r="M61" s="41" t="s">
        <v>17</v>
      </c>
    </row>
    <row r="62" spans="1:13" x14ac:dyDescent="0.3">
      <c r="A62" s="34">
        <v>42356.622372685182</v>
      </c>
      <c r="B62" s="35">
        <v>4</v>
      </c>
      <c r="C62" s="36" t="s">
        <v>15</v>
      </c>
      <c r="D62" s="37">
        <v>400</v>
      </c>
      <c r="E62" s="38">
        <v>9</v>
      </c>
      <c r="F62" s="38">
        <f t="shared" si="0"/>
        <v>3600</v>
      </c>
      <c r="G62" s="39">
        <v>6</v>
      </c>
      <c r="H62" s="38">
        <f t="shared" si="1"/>
        <v>2400</v>
      </c>
      <c r="I62" s="38">
        <f t="shared" si="2"/>
        <v>3</v>
      </c>
      <c r="J62" s="38">
        <f t="shared" si="3"/>
        <v>1200</v>
      </c>
      <c r="K62" s="40">
        <v>14</v>
      </c>
      <c r="L62" s="36" t="s">
        <v>25</v>
      </c>
      <c r="M62" s="41" t="s">
        <v>17</v>
      </c>
    </row>
    <row r="63" spans="1:13" x14ac:dyDescent="0.3">
      <c r="A63" s="34">
        <v>42371.432835648149</v>
      </c>
      <c r="B63" s="35">
        <v>4</v>
      </c>
      <c r="C63" s="36" t="s">
        <v>15</v>
      </c>
      <c r="D63" s="37">
        <v>400</v>
      </c>
      <c r="E63" s="38">
        <v>9</v>
      </c>
      <c r="F63" s="38">
        <f t="shared" si="0"/>
        <v>3600</v>
      </c>
      <c r="G63" s="39">
        <v>6</v>
      </c>
      <c r="H63" s="38">
        <f t="shared" si="1"/>
        <v>2400</v>
      </c>
      <c r="I63" s="38">
        <f t="shared" si="2"/>
        <v>3</v>
      </c>
      <c r="J63" s="38">
        <f t="shared" si="3"/>
        <v>1200</v>
      </c>
      <c r="K63" s="40">
        <v>14</v>
      </c>
      <c r="L63" s="36" t="s">
        <v>25</v>
      </c>
      <c r="M63" s="41" t="s">
        <v>17</v>
      </c>
    </row>
    <row r="64" spans="1:13" x14ac:dyDescent="0.3">
      <c r="A64" s="34">
        <v>42381.432835648149</v>
      </c>
      <c r="B64" s="35">
        <v>4</v>
      </c>
      <c r="C64" s="36" t="s">
        <v>15</v>
      </c>
      <c r="D64" s="37">
        <v>400</v>
      </c>
      <c r="E64" s="38">
        <v>9</v>
      </c>
      <c r="F64" s="38">
        <f t="shared" si="0"/>
        <v>3600</v>
      </c>
      <c r="G64" s="39">
        <v>6</v>
      </c>
      <c r="H64" s="38">
        <f t="shared" si="1"/>
        <v>2400</v>
      </c>
      <c r="I64" s="38">
        <f t="shared" si="2"/>
        <v>3</v>
      </c>
      <c r="J64" s="38">
        <f t="shared" si="3"/>
        <v>1200</v>
      </c>
      <c r="K64" s="40">
        <v>14</v>
      </c>
      <c r="L64" s="36" t="s">
        <v>25</v>
      </c>
      <c r="M64" s="41" t="s">
        <v>17</v>
      </c>
    </row>
    <row r="65" spans="1:13" x14ac:dyDescent="0.3">
      <c r="A65" s="34">
        <v>42390.515370370369</v>
      </c>
      <c r="B65" s="35">
        <v>4</v>
      </c>
      <c r="C65" s="36" t="s">
        <v>15</v>
      </c>
      <c r="D65" s="37">
        <v>400</v>
      </c>
      <c r="E65" s="38">
        <v>9</v>
      </c>
      <c r="F65" s="38">
        <f t="shared" si="0"/>
        <v>3600</v>
      </c>
      <c r="G65" s="39">
        <v>6</v>
      </c>
      <c r="H65" s="38">
        <f t="shared" si="1"/>
        <v>2400</v>
      </c>
      <c r="I65" s="38">
        <f t="shared" si="2"/>
        <v>3</v>
      </c>
      <c r="J65" s="38">
        <f t="shared" si="3"/>
        <v>1200</v>
      </c>
      <c r="K65" s="40">
        <v>14</v>
      </c>
      <c r="L65" s="36" t="s">
        <v>25</v>
      </c>
      <c r="M65" s="41" t="s">
        <v>17</v>
      </c>
    </row>
    <row r="66" spans="1:13" x14ac:dyDescent="0.3">
      <c r="A66" s="34">
        <v>42274.922175925924</v>
      </c>
      <c r="B66" s="35">
        <v>4</v>
      </c>
      <c r="C66" s="36" t="s">
        <v>15</v>
      </c>
      <c r="D66" s="37">
        <v>400</v>
      </c>
      <c r="E66" s="38">
        <v>9</v>
      </c>
      <c r="F66" s="38">
        <f t="shared" si="0"/>
        <v>3600</v>
      </c>
      <c r="G66" s="39">
        <v>6</v>
      </c>
      <c r="H66" s="38">
        <f t="shared" si="1"/>
        <v>2400</v>
      </c>
      <c r="I66" s="38">
        <f t="shared" si="2"/>
        <v>3</v>
      </c>
      <c r="J66" s="38">
        <f t="shared" si="3"/>
        <v>1200</v>
      </c>
      <c r="K66" s="40">
        <v>14</v>
      </c>
      <c r="L66" s="36" t="s">
        <v>25</v>
      </c>
      <c r="M66" s="41" t="s">
        <v>14</v>
      </c>
    </row>
    <row r="67" spans="1:13" x14ac:dyDescent="0.3">
      <c r="A67" s="34">
        <v>42107.879467592589</v>
      </c>
      <c r="B67" s="35">
        <v>4</v>
      </c>
      <c r="C67" s="36" t="s">
        <v>15</v>
      </c>
      <c r="D67" s="37">
        <v>840</v>
      </c>
      <c r="E67" s="38">
        <v>9</v>
      </c>
      <c r="F67" s="38">
        <f t="shared" ref="F67:F130" si="4">E67*D67</f>
        <v>7560</v>
      </c>
      <c r="G67" s="39">
        <v>6</v>
      </c>
      <c r="H67" s="38">
        <f t="shared" ref="H67:H130" si="5">G67*D67</f>
        <v>5040</v>
      </c>
      <c r="I67" s="38">
        <f t="shared" ref="I67:I130" si="6">E67-G67</f>
        <v>3</v>
      </c>
      <c r="J67" s="38">
        <f t="shared" ref="J67:J130" si="7">I67*D67</f>
        <v>2520</v>
      </c>
      <c r="K67" s="40">
        <v>14</v>
      </c>
      <c r="L67" s="36" t="s">
        <v>25</v>
      </c>
      <c r="M67" s="41" t="s">
        <v>17</v>
      </c>
    </row>
    <row r="68" spans="1:13" x14ac:dyDescent="0.3">
      <c r="A68" s="34">
        <v>42054.392106481479</v>
      </c>
      <c r="B68" s="35">
        <v>4</v>
      </c>
      <c r="C68" s="36" t="s">
        <v>15</v>
      </c>
      <c r="D68" s="37">
        <v>860</v>
      </c>
      <c r="E68" s="38">
        <v>9</v>
      </c>
      <c r="F68" s="38">
        <f t="shared" si="4"/>
        <v>7740</v>
      </c>
      <c r="G68" s="39">
        <v>6</v>
      </c>
      <c r="H68" s="38">
        <f t="shared" si="5"/>
        <v>5160</v>
      </c>
      <c r="I68" s="38">
        <f t="shared" si="6"/>
        <v>3</v>
      </c>
      <c r="J68" s="38">
        <f t="shared" si="7"/>
        <v>2580</v>
      </c>
      <c r="K68" s="40">
        <v>14</v>
      </c>
      <c r="L68" s="36" t="s">
        <v>25</v>
      </c>
      <c r="M68" s="41" t="s">
        <v>14</v>
      </c>
    </row>
    <row r="69" spans="1:13" x14ac:dyDescent="0.3">
      <c r="A69" s="34">
        <v>42175.084918981483</v>
      </c>
      <c r="B69" s="35">
        <v>4</v>
      </c>
      <c r="C69" s="36" t="s">
        <v>15</v>
      </c>
      <c r="D69" s="37">
        <v>990</v>
      </c>
      <c r="E69" s="38">
        <v>9</v>
      </c>
      <c r="F69" s="38">
        <f t="shared" si="4"/>
        <v>8910</v>
      </c>
      <c r="G69" s="39">
        <v>6</v>
      </c>
      <c r="H69" s="38">
        <f t="shared" si="5"/>
        <v>5940</v>
      </c>
      <c r="I69" s="38">
        <f t="shared" si="6"/>
        <v>3</v>
      </c>
      <c r="J69" s="38">
        <f t="shared" si="7"/>
        <v>2970</v>
      </c>
      <c r="K69" s="40">
        <v>14</v>
      </c>
      <c r="L69" s="36" t="s">
        <v>25</v>
      </c>
      <c r="M69" s="41" t="s">
        <v>17</v>
      </c>
    </row>
    <row r="70" spans="1:13" x14ac:dyDescent="0.3">
      <c r="A70" s="34">
        <v>42078.747731481482</v>
      </c>
      <c r="B70" s="35">
        <v>4</v>
      </c>
      <c r="C70" s="36" t="s">
        <v>15</v>
      </c>
      <c r="D70" s="37">
        <v>100</v>
      </c>
      <c r="E70" s="38">
        <v>9</v>
      </c>
      <c r="F70" s="38">
        <f t="shared" si="4"/>
        <v>900</v>
      </c>
      <c r="G70" s="39">
        <v>6</v>
      </c>
      <c r="H70" s="38">
        <f t="shared" si="5"/>
        <v>600</v>
      </c>
      <c r="I70" s="38">
        <f t="shared" si="6"/>
        <v>3</v>
      </c>
      <c r="J70" s="38">
        <f t="shared" si="7"/>
        <v>300</v>
      </c>
      <c r="K70" s="40">
        <v>23</v>
      </c>
      <c r="L70" s="36" t="s">
        <v>21</v>
      </c>
      <c r="M70" s="41" t="s">
        <v>17</v>
      </c>
    </row>
    <row r="71" spans="1:13" x14ac:dyDescent="0.3">
      <c r="A71" s="34">
        <v>42128.888113425928</v>
      </c>
      <c r="B71" s="35">
        <v>4</v>
      </c>
      <c r="C71" s="36" t="s">
        <v>15</v>
      </c>
      <c r="D71" s="37">
        <v>250</v>
      </c>
      <c r="E71" s="38">
        <v>9</v>
      </c>
      <c r="F71" s="38">
        <f t="shared" si="4"/>
        <v>2250</v>
      </c>
      <c r="G71" s="39">
        <v>6</v>
      </c>
      <c r="H71" s="38">
        <f t="shared" si="5"/>
        <v>1500</v>
      </c>
      <c r="I71" s="38">
        <f t="shared" si="6"/>
        <v>3</v>
      </c>
      <c r="J71" s="38">
        <f t="shared" si="7"/>
        <v>750</v>
      </c>
      <c r="K71" s="40">
        <v>23</v>
      </c>
      <c r="L71" s="36" t="s">
        <v>21</v>
      </c>
      <c r="M71" s="41" t="s">
        <v>17</v>
      </c>
    </row>
    <row r="72" spans="1:13" x14ac:dyDescent="0.3">
      <c r="A72" s="34">
        <v>42139.408912037034</v>
      </c>
      <c r="B72" s="35">
        <v>4</v>
      </c>
      <c r="C72" s="36" t="s">
        <v>15</v>
      </c>
      <c r="D72" s="37">
        <v>300</v>
      </c>
      <c r="E72" s="38">
        <v>9</v>
      </c>
      <c r="F72" s="38">
        <f t="shared" si="4"/>
        <v>2700</v>
      </c>
      <c r="G72" s="39">
        <v>6</v>
      </c>
      <c r="H72" s="38">
        <f t="shared" si="5"/>
        <v>1800</v>
      </c>
      <c r="I72" s="38">
        <f t="shared" si="6"/>
        <v>3</v>
      </c>
      <c r="J72" s="38">
        <f t="shared" si="7"/>
        <v>900</v>
      </c>
      <c r="K72" s="40">
        <v>23</v>
      </c>
      <c r="L72" s="36" t="s">
        <v>21</v>
      </c>
      <c r="M72" s="41" t="s">
        <v>17</v>
      </c>
    </row>
    <row r="73" spans="1:13" x14ac:dyDescent="0.3">
      <c r="A73" s="34">
        <v>42239.801527777781</v>
      </c>
      <c r="B73" s="35">
        <v>4</v>
      </c>
      <c r="C73" s="36" t="s">
        <v>15</v>
      </c>
      <c r="D73" s="37">
        <v>360</v>
      </c>
      <c r="E73" s="38">
        <v>9</v>
      </c>
      <c r="F73" s="38">
        <f t="shared" si="4"/>
        <v>3240</v>
      </c>
      <c r="G73" s="39">
        <v>6</v>
      </c>
      <c r="H73" s="38">
        <f t="shared" si="5"/>
        <v>2160</v>
      </c>
      <c r="I73" s="38">
        <f t="shared" si="6"/>
        <v>3</v>
      </c>
      <c r="J73" s="38">
        <f t="shared" si="7"/>
        <v>1080</v>
      </c>
      <c r="K73" s="40">
        <v>23</v>
      </c>
      <c r="L73" s="36" t="s">
        <v>21</v>
      </c>
      <c r="M73" s="41" t="s">
        <v>17</v>
      </c>
    </row>
    <row r="74" spans="1:13" x14ac:dyDescent="0.3">
      <c r="A74" s="34">
        <v>42024.608680555553</v>
      </c>
      <c r="B74" s="35">
        <v>4</v>
      </c>
      <c r="C74" s="36" t="s">
        <v>15</v>
      </c>
      <c r="D74" s="37">
        <v>480</v>
      </c>
      <c r="E74" s="38">
        <v>9</v>
      </c>
      <c r="F74" s="38">
        <f t="shared" si="4"/>
        <v>4320</v>
      </c>
      <c r="G74" s="39">
        <v>6</v>
      </c>
      <c r="H74" s="38">
        <f t="shared" si="5"/>
        <v>2880</v>
      </c>
      <c r="I74" s="38">
        <f t="shared" si="6"/>
        <v>3</v>
      </c>
      <c r="J74" s="38">
        <f t="shared" si="7"/>
        <v>1440</v>
      </c>
      <c r="K74" s="40">
        <v>23</v>
      </c>
      <c r="L74" s="36" t="s">
        <v>21</v>
      </c>
      <c r="M74" s="41" t="s">
        <v>17</v>
      </c>
    </row>
    <row r="75" spans="1:13" x14ac:dyDescent="0.3">
      <c r="A75" s="34">
        <v>42078.747731481482</v>
      </c>
      <c r="B75" s="35">
        <v>4</v>
      </c>
      <c r="C75" s="36" t="s">
        <v>15</v>
      </c>
      <c r="D75" s="37">
        <v>530</v>
      </c>
      <c r="E75" s="38">
        <v>9</v>
      </c>
      <c r="F75" s="38">
        <f t="shared" si="4"/>
        <v>4770</v>
      </c>
      <c r="G75" s="39">
        <v>6</v>
      </c>
      <c r="H75" s="38">
        <f t="shared" si="5"/>
        <v>3180</v>
      </c>
      <c r="I75" s="38">
        <f t="shared" si="6"/>
        <v>3</v>
      </c>
      <c r="J75" s="38">
        <f t="shared" si="7"/>
        <v>1590</v>
      </c>
      <c r="K75" s="40">
        <v>23</v>
      </c>
      <c r="L75" s="36" t="s">
        <v>21</v>
      </c>
      <c r="M75" s="41" t="s">
        <v>17</v>
      </c>
    </row>
    <row r="76" spans="1:13" x14ac:dyDescent="0.3">
      <c r="A76" s="34">
        <v>42156.290034722224</v>
      </c>
      <c r="B76" s="35">
        <v>4</v>
      </c>
      <c r="C76" s="36" t="s">
        <v>15</v>
      </c>
      <c r="D76" s="37">
        <v>540</v>
      </c>
      <c r="E76" s="38">
        <v>9</v>
      </c>
      <c r="F76" s="38">
        <f t="shared" si="4"/>
        <v>4860</v>
      </c>
      <c r="G76" s="39">
        <v>6</v>
      </c>
      <c r="H76" s="38">
        <f t="shared" si="5"/>
        <v>3240</v>
      </c>
      <c r="I76" s="38">
        <f t="shared" si="6"/>
        <v>3</v>
      </c>
      <c r="J76" s="38">
        <f t="shared" si="7"/>
        <v>1620</v>
      </c>
      <c r="K76" s="40">
        <v>23</v>
      </c>
      <c r="L76" s="36" t="s">
        <v>21</v>
      </c>
      <c r="M76" s="41" t="s">
        <v>14</v>
      </c>
    </row>
    <row r="77" spans="1:13" x14ac:dyDescent="0.3">
      <c r="A77" s="34">
        <v>42154.802986111114</v>
      </c>
      <c r="B77" s="35">
        <v>4</v>
      </c>
      <c r="C77" s="36" t="s">
        <v>15</v>
      </c>
      <c r="D77" s="37">
        <v>560</v>
      </c>
      <c r="E77" s="38">
        <v>9</v>
      </c>
      <c r="F77" s="38">
        <f t="shared" si="4"/>
        <v>5040</v>
      </c>
      <c r="G77" s="39">
        <v>6</v>
      </c>
      <c r="H77" s="38">
        <f t="shared" si="5"/>
        <v>3360</v>
      </c>
      <c r="I77" s="38">
        <f t="shared" si="6"/>
        <v>3</v>
      </c>
      <c r="J77" s="38">
        <f t="shared" si="7"/>
        <v>1680</v>
      </c>
      <c r="K77" s="40">
        <v>23</v>
      </c>
      <c r="L77" s="36" t="s">
        <v>21</v>
      </c>
      <c r="M77" s="41" t="s">
        <v>17</v>
      </c>
    </row>
    <row r="78" spans="1:13" x14ac:dyDescent="0.3">
      <c r="A78" s="34">
        <v>42308.14162037037</v>
      </c>
      <c r="B78" s="35">
        <v>4</v>
      </c>
      <c r="C78" s="36" t="s">
        <v>15</v>
      </c>
      <c r="D78" s="37">
        <v>560</v>
      </c>
      <c r="E78" s="38">
        <v>9</v>
      </c>
      <c r="F78" s="38">
        <f t="shared" si="4"/>
        <v>5040</v>
      </c>
      <c r="G78" s="39">
        <v>6</v>
      </c>
      <c r="H78" s="38">
        <f t="shared" si="5"/>
        <v>3360</v>
      </c>
      <c r="I78" s="38">
        <f t="shared" si="6"/>
        <v>3</v>
      </c>
      <c r="J78" s="38">
        <f t="shared" si="7"/>
        <v>1680</v>
      </c>
      <c r="K78" s="40">
        <v>23</v>
      </c>
      <c r="L78" s="36" t="s">
        <v>21</v>
      </c>
      <c r="M78" s="41" t="s">
        <v>17</v>
      </c>
    </row>
    <row r="79" spans="1:13" x14ac:dyDescent="0.3">
      <c r="A79" s="34">
        <v>42024.608680555553</v>
      </c>
      <c r="B79" s="35">
        <v>4</v>
      </c>
      <c r="C79" s="36" t="s">
        <v>15</v>
      </c>
      <c r="D79" s="37">
        <v>700</v>
      </c>
      <c r="E79" s="38">
        <v>9</v>
      </c>
      <c r="F79" s="38">
        <f t="shared" si="4"/>
        <v>6300</v>
      </c>
      <c r="G79" s="39">
        <v>6</v>
      </c>
      <c r="H79" s="38">
        <f t="shared" si="5"/>
        <v>4200</v>
      </c>
      <c r="I79" s="38">
        <f t="shared" si="6"/>
        <v>3</v>
      </c>
      <c r="J79" s="38">
        <f t="shared" si="7"/>
        <v>2100</v>
      </c>
      <c r="K79" s="40">
        <v>23</v>
      </c>
      <c r="L79" s="36" t="s">
        <v>21</v>
      </c>
      <c r="M79" s="41" t="s">
        <v>17</v>
      </c>
    </row>
    <row r="80" spans="1:13" x14ac:dyDescent="0.3">
      <c r="A80" s="34">
        <v>42265.039594907408</v>
      </c>
      <c r="B80" s="35">
        <v>4</v>
      </c>
      <c r="C80" s="36" t="s">
        <v>15</v>
      </c>
      <c r="D80" s="37">
        <v>700</v>
      </c>
      <c r="E80" s="38">
        <v>9</v>
      </c>
      <c r="F80" s="38">
        <f t="shared" si="4"/>
        <v>6300</v>
      </c>
      <c r="G80" s="39">
        <v>6</v>
      </c>
      <c r="H80" s="38">
        <f t="shared" si="5"/>
        <v>4200</v>
      </c>
      <c r="I80" s="38">
        <f t="shared" si="6"/>
        <v>3</v>
      </c>
      <c r="J80" s="38">
        <f t="shared" si="7"/>
        <v>2100</v>
      </c>
      <c r="K80" s="40">
        <v>23</v>
      </c>
      <c r="L80" s="36" t="s">
        <v>21</v>
      </c>
      <c r="M80" s="41" t="s">
        <v>14</v>
      </c>
    </row>
    <row r="81" spans="1:13" x14ac:dyDescent="0.3">
      <c r="A81" s="34">
        <v>42283.272013888891</v>
      </c>
      <c r="B81" s="35">
        <v>4</v>
      </c>
      <c r="C81" s="36" t="s">
        <v>15</v>
      </c>
      <c r="D81" s="37">
        <v>740</v>
      </c>
      <c r="E81" s="38">
        <v>9</v>
      </c>
      <c r="F81" s="38">
        <f t="shared" si="4"/>
        <v>6660</v>
      </c>
      <c r="G81" s="39">
        <v>6</v>
      </c>
      <c r="H81" s="38">
        <f t="shared" si="5"/>
        <v>4440</v>
      </c>
      <c r="I81" s="38">
        <f t="shared" si="6"/>
        <v>3</v>
      </c>
      <c r="J81" s="38">
        <f t="shared" si="7"/>
        <v>2220</v>
      </c>
      <c r="K81" s="40">
        <v>23</v>
      </c>
      <c r="L81" s="36" t="s">
        <v>21</v>
      </c>
      <c r="M81" s="41" t="s">
        <v>17</v>
      </c>
    </row>
    <row r="82" spans="1:13" x14ac:dyDescent="0.3">
      <c r="A82" s="34">
        <v>42204.096215277779</v>
      </c>
      <c r="B82" s="35">
        <v>4</v>
      </c>
      <c r="C82" s="36" t="s">
        <v>15</v>
      </c>
      <c r="D82" s="37">
        <v>800</v>
      </c>
      <c r="E82" s="38">
        <v>9</v>
      </c>
      <c r="F82" s="38">
        <f t="shared" si="4"/>
        <v>7200</v>
      </c>
      <c r="G82" s="39">
        <v>6</v>
      </c>
      <c r="H82" s="38">
        <f t="shared" si="5"/>
        <v>4800</v>
      </c>
      <c r="I82" s="38">
        <f t="shared" si="6"/>
        <v>3</v>
      </c>
      <c r="J82" s="38">
        <f t="shared" si="7"/>
        <v>2400</v>
      </c>
      <c r="K82" s="40">
        <v>23</v>
      </c>
      <c r="L82" s="36" t="s">
        <v>21</v>
      </c>
      <c r="M82" s="41" t="s">
        <v>17</v>
      </c>
    </row>
    <row r="83" spans="1:13" x14ac:dyDescent="0.3">
      <c r="A83" s="34">
        <v>42176.286446759259</v>
      </c>
      <c r="B83" s="35">
        <v>4</v>
      </c>
      <c r="C83" s="36" t="s">
        <v>15</v>
      </c>
      <c r="D83" s="37">
        <v>830</v>
      </c>
      <c r="E83" s="38">
        <v>9</v>
      </c>
      <c r="F83" s="38">
        <f t="shared" si="4"/>
        <v>7470</v>
      </c>
      <c r="G83" s="39">
        <v>6</v>
      </c>
      <c r="H83" s="38">
        <f t="shared" si="5"/>
        <v>4980</v>
      </c>
      <c r="I83" s="38">
        <f t="shared" si="6"/>
        <v>3</v>
      </c>
      <c r="J83" s="38">
        <f t="shared" si="7"/>
        <v>2490</v>
      </c>
      <c r="K83" s="40">
        <v>23</v>
      </c>
      <c r="L83" s="36" t="s">
        <v>21</v>
      </c>
      <c r="M83" s="41" t="s">
        <v>14</v>
      </c>
    </row>
    <row r="84" spans="1:13" x14ac:dyDescent="0.3">
      <c r="A84" s="34">
        <v>42063.795127314814</v>
      </c>
      <c r="B84" s="35">
        <v>4</v>
      </c>
      <c r="C84" s="36" t="s">
        <v>15</v>
      </c>
      <c r="D84" s="37">
        <v>20</v>
      </c>
      <c r="E84" s="38">
        <v>9</v>
      </c>
      <c r="F84" s="38">
        <f t="shared" si="4"/>
        <v>180</v>
      </c>
      <c r="G84" s="39">
        <v>6</v>
      </c>
      <c r="H84" s="38">
        <f t="shared" si="5"/>
        <v>120</v>
      </c>
      <c r="I84" s="38">
        <f t="shared" si="6"/>
        <v>3</v>
      </c>
      <c r="J84" s="38">
        <f t="shared" si="7"/>
        <v>60</v>
      </c>
      <c r="K84" s="40">
        <v>95</v>
      </c>
      <c r="L84" s="36" t="s">
        <v>23</v>
      </c>
      <c r="M84" s="41" t="s">
        <v>17</v>
      </c>
    </row>
    <row r="85" spans="1:13" x14ac:dyDescent="0.3">
      <c r="A85" s="34">
        <v>42063.795127314814</v>
      </c>
      <c r="B85" s="35">
        <v>4</v>
      </c>
      <c r="C85" s="36" t="s">
        <v>15</v>
      </c>
      <c r="D85" s="37">
        <v>50</v>
      </c>
      <c r="E85" s="38">
        <v>9</v>
      </c>
      <c r="F85" s="38">
        <f t="shared" si="4"/>
        <v>450</v>
      </c>
      <c r="G85" s="39">
        <v>6</v>
      </c>
      <c r="H85" s="38">
        <f t="shared" si="5"/>
        <v>300</v>
      </c>
      <c r="I85" s="38">
        <f t="shared" si="6"/>
        <v>3</v>
      </c>
      <c r="J85" s="38">
        <f t="shared" si="7"/>
        <v>150</v>
      </c>
      <c r="K85" s="40">
        <v>95</v>
      </c>
      <c r="L85" s="36" t="s">
        <v>23</v>
      </c>
      <c r="M85" s="41" t="s">
        <v>17</v>
      </c>
    </row>
    <row r="86" spans="1:13" x14ac:dyDescent="0.3">
      <c r="A86" s="34">
        <v>42067.565381944441</v>
      </c>
      <c r="B86" s="35">
        <v>4</v>
      </c>
      <c r="C86" s="36" t="s">
        <v>15</v>
      </c>
      <c r="D86" s="37">
        <v>170</v>
      </c>
      <c r="E86" s="38">
        <v>9</v>
      </c>
      <c r="F86" s="38">
        <f t="shared" si="4"/>
        <v>1530</v>
      </c>
      <c r="G86" s="39">
        <v>6</v>
      </c>
      <c r="H86" s="38">
        <f t="shared" si="5"/>
        <v>1020</v>
      </c>
      <c r="I86" s="38">
        <f t="shared" si="6"/>
        <v>3</v>
      </c>
      <c r="J86" s="38">
        <f t="shared" si="7"/>
        <v>510</v>
      </c>
      <c r="K86" s="40">
        <v>95</v>
      </c>
      <c r="L86" s="36" t="s">
        <v>23</v>
      </c>
      <c r="M86" s="41" t="s">
        <v>17</v>
      </c>
    </row>
    <row r="87" spans="1:13" x14ac:dyDescent="0.3">
      <c r="A87" s="34">
        <v>42067.565381944441</v>
      </c>
      <c r="B87" s="35">
        <v>4</v>
      </c>
      <c r="C87" s="36" t="s">
        <v>15</v>
      </c>
      <c r="D87" s="37">
        <v>255</v>
      </c>
      <c r="E87" s="38">
        <v>9</v>
      </c>
      <c r="F87" s="38">
        <f t="shared" si="4"/>
        <v>2295</v>
      </c>
      <c r="G87" s="39">
        <v>6</v>
      </c>
      <c r="H87" s="38">
        <f t="shared" si="5"/>
        <v>1530</v>
      </c>
      <c r="I87" s="38">
        <f t="shared" si="6"/>
        <v>3</v>
      </c>
      <c r="J87" s="38">
        <f t="shared" si="7"/>
        <v>765</v>
      </c>
      <c r="K87" s="40">
        <v>95</v>
      </c>
      <c r="L87" s="36" t="s">
        <v>23</v>
      </c>
      <c r="M87" s="41" t="s">
        <v>17</v>
      </c>
    </row>
    <row r="88" spans="1:13" x14ac:dyDescent="0.3">
      <c r="A88" s="34">
        <v>42308.14162037037</v>
      </c>
      <c r="B88" s="35">
        <v>4</v>
      </c>
      <c r="C88" s="36" t="s">
        <v>15</v>
      </c>
      <c r="D88" s="37">
        <v>540</v>
      </c>
      <c r="E88" s="38">
        <v>9</v>
      </c>
      <c r="F88" s="38">
        <f t="shared" si="4"/>
        <v>4860</v>
      </c>
      <c r="G88" s="39">
        <v>6</v>
      </c>
      <c r="H88" s="38">
        <f t="shared" si="5"/>
        <v>3240</v>
      </c>
      <c r="I88" s="38">
        <f t="shared" si="6"/>
        <v>3</v>
      </c>
      <c r="J88" s="38">
        <f t="shared" si="7"/>
        <v>1620</v>
      </c>
      <c r="K88" s="40">
        <v>95</v>
      </c>
      <c r="L88" s="36" t="s">
        <v>23</v>
      </c>
      <c r="M88" s="41" t="s">
        <v>17</v>
      </c>
    </row>
    <row r="89" spans="1:13" x14ac:dyDescent="0.3">
      <c r="A89" s="34">
        <v>42308.14162037037</v>
      </c>
      <c r="B89" s="35">
        <v>4</v>
      </c>
      <c r="C89" s="36" t="s">
        <v>15</v>
      </c>
      <c r="D89" s="37">
        <v>630</v>
      </c>
      <c r="E89" s="38">
        <v>9</v>
      </c>
      <c r="F89" s="38">
        <f t="shared" si="4"/>
        <v>5670</v>
      </c>
      <c r="G89" s="39">
        <v>6</v>
      </c>
      <c r="H89" s="38">
        <f t="shared" si="5"/>
        <v>3780</v>
      </c>
      <c r="I89" s="38">
        <f t="shared" si="6"/>
        <v>3</v>
      </c>
      <c r="J89" s="38">
        <f t="shared" si="7"/>
        <v>1890</v>
      </c>
      <c r="K89" s="40">
        <v>95</v>
      </c>
      <c r="L89" s="36" t="s">
        <v>23</v>
      </c>
      <c r="M89" s="41" t="s">
        <v>17</v>
      </c>
    </row>
    <row r="90" spans="1:13" x14ac:dyDescent="0.3">
      <c r="A90" s="34">
        <v>42096.050381944442</v>
      </c>
      <c r="B90" s="35">
        <v>4</v>
      </c>
      <c r="C90" s="36" t="s">
        <v>15</v>
      </c>
      <c r="D90" s="37">
        <v>690</v>
      </c>
      <c r="E90" s="38">
        <v>9</v>
      </c>
      <c r="F90" s="38">
        <f t="shared" si="4"/>
        <v>6210</v>
      </c>
      <c r="G90" s="39">
        <v>6</v>
      </c>
      <c r="H90" s="38">
        <f t="shared" si="5"/>
        <v>4140</v>
      </c>
      <c r="I90" s="38">
        <f t="shared" si="6"/>
        <v>3</v>
      </c>
      <c r="J90" s="38">
        <f t="shared" si="7"/>
        <v>2070</v>
      </c>
      <c r="K90" s="40">
        <v>95</v>
      </c>
      <c r="L90" s="36" t="s">
        <v>23</v>
      </c>
      <c r="M90" s="41" t="s">
        <v>17</v>
      </c>
    </row>
    <row r="91" spans="1:13" x14ac:dyDescent="0.3">
      <c r="A91" s="34">
        <v>42211.418229166666</v>
      </c>
      <c r="B91" s="35">
        <v>4</v>
      </c>
      <c r="C91" s="36" t="s">
        <v>15</v>
      </c>
      <c r="D91" s="37">
        <v>930</v>
      </c>
      <c r="E91" s="38">
        <v>9</v>
      </c>
      <c r="F91" s="38">
        <f t="shared" si="4"/>
        <v>8370</v>
      </c>
      <c r="G91" s="39">
        <v>6</v>
      </c>
      <c r="H91" s="38">
        <f t="shared" si="5"/>
        <v>5580</v>
      </c>
      <c r="I91" s="38">
        <f t="shared" si="6"/>
        <v>3</v>
      </c>
      <c r="J91" s="38">
        <f t="shared" si="7"/>
        <v>2790</v>
      </c>
      <c r="K91" s="40">
        <v>95</v>
      </c>
      <c r="L91" s="36" t="s">
        <v>23</v>
      </c>
      <c r="M91" s="41" t="s">
        <v>17</v>
      </c>
    </row>
    <row r="92" spans="1:13" x14ac:dyDescent="0.3">
      <c r="A92" s="34">
        <v>42178.807916666665</v>
      </c>
      <c r="B92" s="35">
        <v>4</v>
      </c>
      <c r="C92" s="36" t="s">
        <v>15</v>
      </c>
      <c r="D92" s="37">
        <v>940</v>
      </c>
      <c r="E92" s="38">
        <v>9</v>
      </c>
      <c r="F92" s="38">
        <f t="shared" si="4"/>
        <v>8460</v>
      </c>
      <c r="G92" s="39">
        <v>6</v>
      </c>
      <c r="H92" s="38">
        <f t="shared" si="5"/>
        <v>5640</v>
      </c>
      <c r="I92" s="38">
        <f t="shared" si="6"/>
        <v>3</v>
      </c>
      <c r="J92" s="38">
        <f t="shared" si="7"/>
        <v>2820</v>
      </c>
      <c r="K92" s="40">
        <v>95</v>
      </c>
      <c r="L92" s="36" t="s">
        <v>23</v>
      </c>
      <c r="M92" s="41" t="s">
        <v>14</v>
      </c>
    </row>
    <row r="93" spans="1:13" x14ac:dyDescent="0.3">
      <c r="A93" s="34">
        <v>42234.238877314812</v>
      </c>
      <c r="B93" s="35">
        <v>4</v>
      </c>
      <c r="C93" s="36" t="s">
        <v>15</v>
      </c>
      <c r="D93" s="37">
        <v>670</v>
      </c>
      <c r="E93" s="38">
        <v>9</v>
      </c>
      <c r="F93" s="38">
        <f t="shared" si="4"/>
        <v>6030</v>
      </c>
      <c r="G93" s="39">
        <v>6</v>
      </c>
      <c r="H93" s="38">
        <f t="shared" si="5"/>
        <v>4020</v>
      </c>
      <c r="I93" s="38">
        <f t="shared" si="6"/>
        <v>3</v>
      </c>
      <c r="J93" s="38">
        <f t="shared" si="7"/>
        <v>2010</v>
      </c>
      <c r="K93" s="40">
        <v>233</v>
      </c>
      <c r="L93" s="36" t="s">
        <v>13</v>
      </c>
      <c r="M93" s="41" t="s">
        <v>17</v>
      </c>
    </row>
    <row r="94" spans="1:13" x14ac:dyDescent="0.3">
      <c r="A94" s="34">
        <v>42122.619340277779</v>
      </c>
      <c r="B94" s="35">
        <v>4</v>
      </c>
      <c r="C94" s="36" t="s">
        <v>15</v>
      </c>
      <c r="D94" s="37">
        <v>820</v>
      </c>
      <c r="E94" s="38">
        <v>9</v>
      </c>
      <c r="F94" s="38">
        <f t="shared" si="4"/>
        <v>7380</v>
      </c>
      <c r="G94" s="39">
        <v>6</v>
      </c>
      <c r="H94" s="38">
        <f t="shared" si="5"/>
        <v>4920</v>
      </c>
      <c r="I94" s="38">
        <f t="shared" si="6"/>
        <v>3</v>
      </c>
      <c r="J94" s="38">
        <f t="shared" si="7"/>
        <v>2460</v>
      </c>
      <c r="K94" s="40">
        <v>233</v>
      </c>
      <c r="L94" s="36" t="s">
        <v>13</v>
      </c>
      <c r="M94" s="41" t="s">
        <v>17</v>
      </c>
    </row>
    <row r="95" spans="1:13" x14ac:dyDescent="0.3">
      <c r="A95" s="34">
        <v>42304.649745370371</v>
      </c>
      <c r="B95" s="35">
        <v>4</v>
      </c>
      <c r="C95" s="36" t="s">
        <v>15</v>
      </c>
      <c r="D95" s="37">
        <v>830</v>
      </c>
      <c r="E95" s="38">
        <v>9</v>
      </c>
      <c r="F95" s="38">
        <f t="shared" si="4"/>
        <v>7470</v>
      </c>
      <c r="G95" s="39">
        <v>6</v>
      </c>
      <c r="H95" s="38">
        <f t="shared" si="5"/>
        <v>4980</v>
      </c>
      <c r="I95" s="38">
        <f t="shared" si="6"/>
        <v>3</v>
      </c>
      <c r="J95" s="38">
        <f t="shared" si="7"/>
        <v>2490</v>
      </c>
      <c r="K95" s="40">
        <v>233</v>
      </c>
      <c r="L95" s="36" t="s">
        <v>13</v>
      </c>
      <c r="M95" s="41" t="s">
        <v>17</v>
      </c>
    </row>
    <row r="96" spans="1:13" x14ac:dyDescent="0.3">
      <c r="A96" s="34">
        <v>42097.501319444447</v>
      </c>
      <c r="B96" s="35">
        <v>4</v>
      </c>
      <c r="C96" s="36" t="s">
        <v>15</v>
      </c>
      <c r="D96" s="37">
        <v>360</v>
      </c>
      <c r="E96" s="38">
        <v>9</v>
      </c>
      <c r="F96" s="38">
        <f t="shared" si="4"/>
        <v>3240</v>
      </c>
      <c r="G96" s="39">
        <v>6</v>
      </c>
      <c r="H96" s="38">
        <f t="shared" si="5"/>
        <v>2160</v>
      </c>
      <c r="I96" s="38">
        <f t="shared" si="6"/>
        <v>3</v>
      </c>
      <c r="J96" s="38">
        <f t="shared" si="7"/>
        <v>1080</v>
      </c>
      <c r="K96" s="40">
        <v>315</v>
      </c>
      <c r="L96" s="36" t="s">
        <v>40</v>
      </c>
      <c r="M96" s="41" t="s">
        <v>17</v>
      </c>
    </row>
    <row r="97" spans="1:13" x14ac:dyDescent="0.3">
      <c r="A97" s="34">
        <v>42167.234710648147</v>
      </c>
      <c r="B97" s="35">
        <v>4</v>
      </c>
      <c r="C97" s="36" t="s">
        <v>15</v>
      </c>
      <c r="D97" s="37">
        <v>450</v>
      </c>
      <c r="E97" s="38">
        <v>9</v>
      </c>
      <c r="F97" s="38">
        <f t="shared" si="4"/>
        <v>4050</v>
      </c>
      <c r="G97" s="39">
        <v>6</v>
      </c>
      <c r="H97" s="38">
        <f t="shared" si="5"/>
        <v>2700</v>
      </c>
      <c r="I97" s="38">
        <f t="shared" si="6"/>
        <v>3</v>
      </c>
      <c r="J97" s="38">
        <f t="shared" si="7"/>
        <v>1350</v>
      </c>
      <c r="K97" s="40">
        <v>315</v>
      </c>
      <c r="L97" s="36" t="s">
        <v>40</v>
      </c>
      <c r="M97" s="41" t="s">
        <v>17</v>
      </c>
    </row>
    <row r="98" spans="1:13" x14ac:dyDescent="0.3">
      <c r="A98" s="34">
        <v>42110.01053240741</v>
      </c>
      <c r="B98" s="35">
        <v>4</v>
      </c>
      <c r="C98" s="36" t="s">
        <v>15</v>
      </c>
      <c r="D98" s="37">
        <v>400</v>
      </c>
      <c r="E98" s="38">
        <v>9</v>
      </c>
      <c r="F98" s="38">
        <f t="shared" si="4"/>
        <v>3600</v>
      </c>
      <c r="G98" s="39">
        <v>6</v>
      </c>
      <c r="H98" s="38">
        <f t="shared" si="5"/>
        <v>2400</v>
      </c>
      <c r="I98" s="38">
        <f t="shared" si="6"/>
        <v>3</v>
      </c>
      <c r="J98" s="38">
        <f t="shared" si="7"/>
        <v>1200</v>
      </c>
      <c r="K98" s="40">
        <v>450</v>
      </c>
      <c r="L98" s="36" t="s">
        <v>18</v>
      </c>
      <c r="M98" s="41" t="s">
        <v>19</v>
      </c>
    </row>
    <row r="99" spans="1:13" x14ac:dyDescent="0.3">
      <c r="A99" s="34">
        <v>42172.612962962965</v>
      </c>
      <c r="B99" s="35">
        <v>4</v>
      </c>
      <c r="C99" s="36" t="s">
        <v>15</v>
      </c>
      <c r="D99" s="37">
        <v>400</v>
      </c>
      <c r="E99" s="38">
        <v>9</v>
      </c>
      <c r="F99" s="38">
        <f t="shared" si="4"/>
        <v>3600</v>
      </c>
      <c r="G99" s="39">
        <v>6</v>
      </c>
      <c r="H99" s="38">
        <f t="shared" si="5"/>
        <v>2400</v>
      </c>
      <c r="I99" s="38">
        <f t="shared" si="6"/>
        <v>3</v>
      </c>
      <c r="J99" s="38">
        <f t="shared" si="7"/>
        <v>1200</v>
      </c>
      <c r="K99" s="40">
        <v>450</v>
      </c>
      <c r="L99" s="36" t="s">
        <v>18</v>
      </c>
      <c r="M99" s="41" t="s">
        <v>19</v>
      </c>
    </row>
    <row r="100" spans="1:13" x14ac:dyDescent="0.3">
      <c r="A100" s="34">
        <v>42353.797326388885</v>
      </c>
      <c r="B100" s="35">
        <v>4</v>
      </c>
      <c r="C100" s="36" t="s">
        <v>15</v>
      </c>
      <c r="D100" s="37">
        <v>400</v>
      </c>
      <c r="E100" s="38">
        <v>9</v>
      </c>
      <c r="F100" s="38">
        <f t="shared" si="4"/>
        <v>3600</v>
      </c>
      <c r="G100" s="39">
        <v>6</v>
      </c>
      <c r="H100" s="38">
        <f t="shared" si="5"/>
        <v>2400</v>
      </c>
      <c r="I100" s="38">
        <f t="shared" si="6"/>
        <v>3</v>
      </c>
      <c r="J100" s="38">
        <f t="shared" si="7"/>
        <v>1200</v>
      </c>
      <c r="K100" s="40">
        <v>450</v>
      </c>
      <c r="L100" s="36" t="s">
        <v>18</v>
      </c>
      <c r="M100" s="41" t="s">
        <v>19</v>
      </c>
    </row>
    <row r="101" spans="1:13" x14ac:dyDescent="0.3">
      <c r="A101" s="34">
        <v>42354.703067129631</v>
      </c>
      <c r="B101" s="35">
        <v>4</v>
      </c>
      <c r="C101" s="36" t="s">
        <v>15</v>
      </c>
      <c r="D101" s="37">
        <v>400</v>
      </c>
      <c r="E101" s="38">
        <v>9</v>
      </c>
      <c r="F101" s="38">
        <f t="shared" si="4"/>
        <v>3600</v>
      </c>
      <c r="G101" s="39">
        <v>6</v>
      </c>
      <c r="H101" s="38">
        <f t="shared" si="5"/>
        <v>2400</v>
      </c>
      <c r="I101" s="38">
        <f t="shared" si="6"/>
        <v>3</v>
      </c>
      <c r="J101" s="38">
        <f t="shared" si="7"/>
        <v>1200</v>
      </c>
      <c r="K101" s="40">
        <v>450</v>
      </c>
      <c r="L101" s="36" t="s">
        <v>18</v>
      </c>
      <c r="M101" s="41" t="s">
        <v>19</v>
      </c>
    </row>
    <row r="102" spans="1:13" x14ac:dyDescent="0.3">
      <c r="A102" s="34">
        <v>42056.160925925928</v>
      </c>
      <c r="B102" s="35">
        <v>4</v>
      </c>
      <c r="C102" s="36" t="s">
        <v>15</v>
      </c>
      <c r="D102" s="37">
        <v>600</v>
      </c>
      <c r="E102" s="38">
        <v>9</v>
      </c>
      <c r="F102" s="38">
        <f t="shared" si="4"/>
        <v>5400</v>
      </c>
      <c r="G102" s="39">
        <v>6</v>
      </c>
      <c r="H102" s="38">
        <f t="shared" si="5"/>
        <v>3600</v>
      </c>
      <c r="I102" s="38">
        <f t="shared" si="6"/>
        <v>3</v>
      </c>
      <c r="J102" s="38">
        <f t="shared" si="7"/>
        <v>1800</v>
      </c>
      <c r="K102" s="40">
        <v>450</v>
      </c>
      <c r="L102" s="36" t="s">
        <v>18</v>
      </c>
      <c r="M102" s="41" t="s">
        <v>19</v>
      </c>
    </row>
    <row r="103" spans="1:13" x14ac:dyDescent="0.3">
      <c r="A103" s="34">
        <v>42305.334224537037</v>
      </c>
      <c r="B103" s="35">
        <v>4</v>
      </c>
      <c r="C103" s="36" t="s">
        <v>15</v>
      </c>
      <c r="D103" s="37">
        <v>600</v>
      </c>
      <c r="E103" s="38">
        <v>9</v>
      </c>
      <c r="F103" s="38">
        <f t="shared" si="4"/>
        <v>5400</v>
      </c>
      <c r="G103" s="39">
        <v>6</v>
      </c>
      <c r="H103" s="38">
        <f t="shared" si="5"/>
        <v>3600</v>
      </c>
      <c r="I103" s="38">
        <f t="shared" si="6"/>
        <v>3</v>
      </c>
      <c r="J103" s="38">
        <f t="shared" si="7"/>
        <v>1800</v>
      </c>
      <c r="K103" s="40">
        <v>450</v>
      </c>
      <c r="L103" s="36" t="s">
        <v>18</v>
      </c>
      <c r="M103" s="41" t="s">
        <v>19</v>
      </c>
    </row>
    <row r="104" spans="1:13" x14ac:dyDescent="0.3">
      <c r="A104" s="34">
        <v>42305.334224537037</v>
      </c>
      <c r="B104" s="35">
        <v>4</v>
      </c>
      <c r="C104" s="36" t="s">
        <v>15</v>
      </c>
      <c r="D104" s="37">
        <v>600</v>
      </c>
      <c r="E104" s="38">
        <v>9</v>
      </c>
      <c r="F104" s="38">
        <f t="shared" si="4"/>
        <v>5400</v>
      </c>
      <c r="G104" s="39">
        <v>6</v>
      </c>
      <c r="H104" s="38">
        <f t="shared" si="5"/>
        <v>3600</v>
      </c>
      <c r="I104" s="38">
        <f t="shared" si="6"/>
        <v>3</v>
      </c>
      <c r="J104" s="38">
        <f t="shared" si="7"/>
        <v>1800</v>
      </c>
      <c r="K104" s="40">
        <v>450</v>
      </c>
      <c r="L104" s="36" t="s">
        <v>18</v>
      </c>
      <c r="M104" s="41" t="s">
        <v>19</v>
      </c>
    </row>
    <row r="105" spans="1:13" x14ac:dyDescent="0.3">
      <c r="A105" s="34">
        <v>42055.048634259256</v>
      </c>
      <c r="B105" s="35">
        <v>4</v>
      </c>
      <c r="C105" s="36" t="s">
        <v>15</v>
      </c>
      <c r="D105" s="37">
        <v>5890</v>
      </c>
      <c r="E105" s="38">
        <v>9</v>
      </c>
      <c r="F105" s="38">
        <f t="shared" si="4"/>
        <v>53010</v>
      </c>
      <c r="G105" s="39">
        <v>6</v>
      </c>
      <c r="H105" s="38">
        <f t="shared" si="5"/>
        <v>35340</v>
      </c>
      <c r="I105" s="38">
        <f t="shared" si="6"/>
        <v>3</v>
      </c>
      <c r="J105" s="38">
        <f t="shared" si="7"/>
        <v>17670</v>
      </c>
      <c r="K105" s="40">
        <v>450</v>
      </c>
      <c r="L105" s="36" t="s">
        <v>18</v>
      </c>
      <c r="M105" s="41" t="s">
        <v>19</v>
      </c>
    </row>
    <row r="106" spans="1:13" x14ac:dyDescent="0.3">
      <c r="A106" s="34">
        <v>42050.169664351852</v>
      </c>
      <c r="B106" s="35">
        <v>4</v>
      </c>
      <c r="C106" s="36" t="s">
        <v>15</v>
      </c>
      <c r="D106" s="37">
        <v>125</v>
      </c>
      <c r="E106" s="38">
        <v>9</v>
      </c>
      <c r="F106" s="38">
        <f t="shared" si="4"/>
        <v>1125</v>
      </c>
      <c r="G106" s="39">
        <v>6</v>
      </c>
      <c r="H106" s="38">
        <f t="shared" si="5"/>
        <v>750</v>
      </c>
      <c r="I106" s="38">
        <f t="shared" si="6"/>
        <v>3</v>
      </c>
      <c r="J106" s="38">
        <f t="shared" si="7"/>
        <v>375</v>
      </c>
      <c r="K106" s="40">
        <v>557</v>
      </c>
      <c r="L106" s="36" t="s">
        <v>27</v>
      </c>
      <c r="M106" s="41" t="s">
        <v>14</v>
      </c>
    </row>
    <row r="107" spans="1:13" x14ac:dyDescent="0.3">
      <c r="A107" s="34">
        <v>42341.95045138889</v>
      </c>
      <c r="B107" s="35">
        <v>4</v>
      </c>
      <c r="C107" s="36" t="s">
        <v>15</v>
      </c>
      <c r="D107" s="37">
        <v>240</v>
      </c>
      <c r="E107" s="38">
        <v>9</v>
      </c>
      <c r="F107" s="38">
        <f t="shared" si="4"/>
        <v>2160</v>
      </c>
      <c r="G107" s="39">
        <v>6</v>
      </c>
      <c r="H107" s="38">
        <f t="shared" si="5"/>
        <v>1440</v>
      </c>
      <c r="I107" s="38">
        <f t="shared" si="6"/>
        <v>3</v>
      </c>
      <c r="J107" s="38">
        <f t="shared" si="7"/>
        <v>720</v>
      </c>
      <c r="K107" s="40">
        <v>557</v>
      </c>
      <c r="L107" s="36" t="s">
        <v>27</v>
      </c>
      <c r="M107" s="41" t="s">
        <v>17</v>
      </c>
    </row>
    <row r="108" spans="1:13" x14ac:dyDescent="0.3">
      <c r="A108" s="34">
        <v>42086.13385416667</v>
      </c>
      <c r="B108" s="35">
        <v>4</v>
      </c>
      <c r="C108" s="36" t="s">
        <v>15</v>
      </c>
      <c r="D108" s="37">
        <v>699</v>
      </c>
      <c r="E108" s="38">
        <v>9</v>
      </c>
      <c r="F108" s="38">
        <f t="shared" si="4"/>
        <v>6291</v>
      </c>
      <c r="G108" s="39">
        <v>6</v>
      </c>
      <c r="H108" s="38">
        <f t="shared" si="5"/>
        <v>4194</v>
      </c>
      <c r="I108" s="38">
        <f t="shared" si="6"/>
        <v>3</v>
      </c>
      <c r="J108" s="38">
        <f t="shared" si="7"/>
        <v>2097</v>
      </c>
      <c r="K108" s="40">
        <v>557</v>
      </c>
      <c r="L108" s="36" t="s">
        <v>27</v>
      </c>
      <c r="M108" s="41" t="s">
        <v>17</v>
      </c>
    </row>
    <row r="109" spans="1:13" x14ac:dyDescent="0.3">
      <c r="A109" s="34">
        <v>42050.169664351852</v>
      </c>
      <c r="B109" s="35">
        <v>4</v>
      </c>
      <c r="C109" s="36" t="s">
        <v>15</v>
      </c>
      <c r="D109" s="37">
        <v>699</v>
      </c>
      <c r="E109" s="38">
        <v>9</v>
      </c>
      <c r="F109" s="38">
        <f t="shared" si="4"/>
        <v>6291</v>
      </c>
      <c r="G109" s="39">
        <v>6</v>
      </c>
      <c r="H109" s="38">
        <f t="shared" si="5"/>
        <v>4194</v>
      </c>
      <c r="I109" s="38">
        <f t="shared" si="6"/>
        <v>3</v>
      </c>
      <c r="J109" s="38">
        <f t="shared" si="7"/>
        <v>2097</v>
      </c>
      <c r="K109" s="40">
        <v>557</v>
      </c>
      <c r="L109" s="36" t="s">
        <v>27</v>
      </c>
      <c r="M109" s="41" t="s">
        <v>14</v>
      </c>
    </row>
    <row r="110" spans="1:13" x14ac:dyDescent="0.3">
      <c r="A110" s="34">
        <v>42212.056284722225</v>
      </c>
      <c r="B110" s="35">
        <v>4</v>
      </c>
      <c r="C110" s="36" t="s">
        <v>15</v>
      </c>
      <c r="D110" s="37">
        <v>699</v>
      </c>
      <c r="E110" s="38">
        <v>9</v>
      </c>
      <c r="F110" s="38">
        <f t="shared" si="4"/>
        <v>6291</v>
      </c>
      <c r="G110" s="39">
        <v>6</v>
      </c>
      <c r="H110" s="38">
        <f t="shared" si="5"/>
        <v>4194</v>
      </c>
      <c r="I110" s="38">
        <f t="shared" si="6"/>
        <v>3</v>
      </c>
      <c r="J110" s="38">
        <f t="shared" si="7"/>
        <v>2097</v>
      </c>
      <c r="K110" s="40">
        <v>557</v>
      </c>
      <c r="L110" s="36" t="s">
        <v>27</v>
      </c>
      <c r="M110" s="41" t="s">
        <v>17</v>
      </c>
    </row>
    <row r="111" spans="1:13" x14ac:dyDescent="0.3">
      <c r="A111" s="34">
        <v>42178.610590277778</v>
      </c>
      <c r="B111" s="35">
        <v>4</v>
      </c>
      <c r="C111" s="36" t="s">
        <v>15</v>
      </c>
      <c r="D111" s="37">
        <v>699</v>
      </c>
      <c r="E111" s="38">
        <v>9</v>
      </c>
      <c r="F111" s="38">
        <f t="shared" si="4"/>
        <v>6291</v>
      </c>
      <c r="G111" s="39">
        <v>6</v>
      </c>
      <c r="H111" s="38">
        <f t="shared" si="5"/>
        <v>4194</v>
      </c>
      <c r="I111" s="38">
        <f t="shared" si="6"/>
        <v>3</v>
      </c>
      <c r="J111" s="38">
        <f t="shared" si="7"/>
        <v>2097</v>
      </c>
      <c r="K111" s="40">
        <v>557</v>
      </c>
      <c r="L111" s="36" t="s">
        <v>27</v>
      </c>
      <c r="M111" s="41" t="s">
        <v>14</v>
      </c>
    </row>
    <row r="112" spans="1:13" x14ac:dyDescent="0.3">
      <c r="A112" s="34">
        <v>42086.13385416667</v>
      </c>
      <c r="B112" s="35">
        <v>4</v>
      </c>
      <c r="C112" s="36" t="s">
        <v>15</v>
      </c>
      <c r="D112" s="37">
        <v>699</v>
      </c>
      <c r="E112" s="38">
        <v>9</v>
      </c>
      <c r="F112" s="38">
        <f t="shared" si="4"/>
        <v>6291</v>
      </c>
      <c r="G112" s="39">
        <v>6</v>
      </c>
      <c r="H112" s="38">
        <f t="shared" si="5"/>
        <v>4194</v>
      </c>
      <c r="I112" s="38">
        <f t="shared" si="6"/>
        <v>3</v>
      </c>
      <c r="J112" s="38">
        <f t="shared" si="7"/>
        <v>2097</v>
      </c>
      <c r="K112" s="40">
        <v>557</v>
      </c>
      <c r="L112" s="36" t="s">
        <v>27</v>
      </c>
      <c r="M112" s="41" t="s">
        <v>17</v>
      </c>
    </row>
    <row r="113" spans="1:13" x14ac:dyDescent="0.3">
      <c r="A113" s="34">
        <v>42056.631585648145</v>
      </c>
      <c r="B113" s="35">
        <v>4</v>
      </c>
      <c r="C113" s="36" t="s">
        <v>15</v>
      </c>
      <c r="D113" s="37">
        <v>699</v>
      </c>
      <c r="E113" s="38">
        <v>9</v>
      </c>
      <c r="F113" s="38">
        <f t="shared" si="4"/>
        <v>6291</v>
      </c>
      <c r="G113" s="39">
        <v>6</v>
      </c>
      <c r="H113" s="38">
        <f t="shared" si="5"/>
        <v>4194</v>
      </c>
      <c r="I113" s="38">
        <f t="shared" si="6"/>
        <v>3</v>
      </c>
      <c r="J113" s="38">
        <f t="shared" si="7"/>
        <v>2097</v>
      </c>
      <c r="K113" s="40">
        <v>572</v>
      </c>
      <c r="L113" s="36" t="s">
        <v>16</v>
      </c>
      <c r="M113" s="41" t="s">
        <v>17</v>
      </c>
    </row>
    <row r="114" spans="1:13" x14ac:dyDescent="0.3">
      <c r="A114" s="34">
        <v>42256.838877314818</v>
      </c>
      <c r="B114" s="35">
        <v>4</v>
      </c>
      <c r="C114" s="36" t="s">
        <v>15</v>
      </c>
      <c r="D114" s="37">
        <v>699</v>
      </c>
      <c r="E114" s="38">
        <v>9</v>
      </c>
      <c r="F114" s="38">
        <f t="shared" si="4"/>
        <v>6291</v>
      </c>
      <c r="G114" s="39">
        <v>6</v>
      </c>
      <c r="H114" s="38">
        <f t="shared" si="5"/>
        <v>4194</v>
      </c>
      <c r="I114" s="38">
        <f t="shared" si="6"/>
        <v>3</v>
      </c>
      <c r="J114" s="38">
        <f t="shared" si="7"/>
        <v>2097</v>
      </c>
      <c r="K114" s="40">
        <v>572</v>
      </c>
      <c r="L114" s="36" t="s">
        <v>16</v>
      </c>
      <c r="M114" s="41" t="s">
        <v>17</v>
      </c>
    </row>
    <row r="115" spans="1:13" x14ac:dyDescent="0.3">
      <c r="A115" s="34">
        <v>42064.672233796293</v>
      </c>
      <c r="B115" s="35">
        <v>4</v>
      </c>
      <c r="C115" s="36" t="s">
        <v>15</v>
      </c>
      <c r="D115" s="37">
        <v>699</v>
      </c>
      <c r="E115" s="38">
        <v>9</v>
      </c>
      <c r="F115" s="38">
        <f t="shared" si="4"/>
        <v>6291</v>
      </c>
      <c r="G115" s="39">
        <v>6</v>
      </c>
      <c r="H115" s="38">
        <f t="shared" si="5"/>
        <v>4194</v>
      </c>
      <c r="I115" s="38">
        <f t="shared" si="6"/>
        <v>3</v>
      </c>
      <c r="J115" s="38">
        <f t="shared" si="7"/>
        <v>2097</v>
      </c>
      <c r="K115" s="40">
        <v>572</v>
      </c>
      <c r="L115" s="36" t="s">
        <v>16</v>
      </c>
      <c r="M115" s="41" t="s">
        <v>14</v>
      </c>
    </row>
    <row r="116" spans="1:13" x14ac:dyDescent="0.3">
      <c r="A116" s="34">
        <v>42271.195717592593</v>
      </c>
      <c r="B116" s="35">
        <v>4</v>
      </c>
      <c r="C116" s="36" t="s">
        <v>15</v>
      </c>
      <c r="D116" s="37">
        <v>699</v>
      </c>
      <c r="E116" s="38">
        <v>9</v>
      </c>
      <c r="F116" s="38">
        <f t="shared" si="4"/>
        <v>6291</v>
      </c>
      <c r="G116" s="39">
        <v>6</v>
      </c>
      <c r="H116" s="38">
        <f t="shared" si="5"/>
        <v>4194</v>
      </c>
      <c r="I116" s="38">
        <f t="shared" si="6"/>
        <v>3</v>
      </c>
      <c r="J116" s="38">
        <f t="shared" si="7"/>
        <v>2097</v>
      </c>
      <c r="K116" s="40">
        <v>572</v>
      </c>
      <c r="L116" s="36" t="s">
        <v>16</v>
      </c>
      <c r="M116" s="41" t="s">
        <v>14</v>
      </c>
    </row>
    <row r="117" spans="1:13" x14ac:dyDescent="0.3">
      <c r="A117" s="34">
        <v>42066.645740740743</v>
      </c>
      <c r="B117" s="35">
        <v>4</v>
      </c>
      <c r="C117" s="36" t="s">
        <v>15</v>
      </c>
      <c r="D117" s="37">
        <v>699</v>
      </c>
      <c r="E117" s="38">
        <v>9</v>
      </c>
      <c r="F117" s="38">
        <f t="shared" si="4"/>
        <v>6291</v>
      </c>
      <c r="G117" s="39">
        <v>6</v>
      </c>
      <c r="H117" s="38">
        <f t="shared" si="5"/>
        <v>4194</v>
      </c>
      <c r="I117" s="38">
        <f t="shared" si="6"/>
        <v>3</v>
      </c>
      <c r="J117" s="38">
        <f t="shared" si="7"/>
        <v>2097</v>
      </c>
      <c r="K117" s="40">
        <v>572</v>
      </c>
      <c r="L117" s="36" t="s">
        <v>16</v>
      </c>
      <c r="M117" s="41" t="s">
        <v>17</v>
      </c>
    </row>
    <row r="118" spans="1:13" x14ac:dyDescent="0.3">
      <c r="A118" s="34">
        <v>42064.672233796293</v>
      </c>
      <c r="B118" s="35">
        <v>4</v>
      </c>
      <c r="C118" s="36" t="s">
        <v>15</v>
      </c>
      <c r="D118" s="37">
        <v>699</v>
      </c>
      <c r="E118" s="38">
        <v>9</v>
      </c>
      <c r="F118" s="38">
        <f t="shared" si="4"/>
        <v>6291</v>
      </c>
      <c r="G118" s="39">
        <v>6</v>
      </c>
      <c r="H118" s="38">
        <f t="shared" si="5"/>
        <v>4194</v>
      </c>
      <c r="I118" s="38">
        <f t="shared" si="6"/>
        <v>3</v>
      </c>
      <c r="J118" s="38">
        <f t="shared" si="7"/>
        <v>2097</v>
      </c>
      <c r="K118" s="40">
        <v>572</v>
      </c>
      <c r="L118" s="36" t="s">
        <v>16</v>
      </c>
      <c r="M118" s="41" t="s">
        <v>14</v>
      </c>
    </row>
    <row r="119" spans="1:13" x14ac:dyDescent="0.3">
      <c r="A119" s="34">
        <v>42297.714918981481</v>
      </c>
      <c r="B119" s="35">
        <v>4</v>
      </c>
      <c r="C119" s="36" t="s">
        <v>15</v>
      </c>
      <c r="D119" s="37">
        <v>699</v>
      </c>
      <c r="E119" s="38">
        <v>9</v>
      </c>
      <c r="F119" s="38">
        <f t="shared" si="4"/>
        <v>6291</v>
      </c>
      <c r="G119" s="39">
        <v>6</v>
      </c>
      <c r="H119" s="38">
        <f t="shared" si="5"/>
        <v>4194</v>
      </c>
      <c r="I119" s="38">
        <f t="shared" si="6"/>
        <v>3</v>
      </c>
      <c r="J119" s="38">
        <f t="shared" si="7"/>
        <v>2097</v>
      </c>
      <c r="K119" s="40">
        <v>572</v>
      </c>
      <c r="L119" s="36" t="s">
        <v>16</v>
      </c>
      <c r="M119" s="41" t="s">
        <v>17</v>
      </c>
    </row>
    <row r="120" spans="1:13" x14ac:dyDescent="0.3">
      <c r="A120" s="34">
        <v>42301.106157407405</v>
      </c>
      <c r="B120" s="35">
        <v>4</v>
      </c>
      <c r="C120" s="36" t="s">
        <v>15</v>
      </c>
      <c r="D120" s="37">
        <v>699</v>
      </c>
      <c r="E120" s="38">
        <v>9</v>
      </c>
      <c r="F120" s="38">
        <f t="shared" si="4"/>
        <v>6291</v>
      </c>
      <c r="G120" s="39">
        <v>6</v>
      </c>
      <c r="H120" s="38">
        <f t="shared" si="5"/>
        <v>4194</v>
      </c>
      <c r="I120" s="38">
        <f t="shared" si="6"/>
        <v>3</v>
      </c>
      <c r="J120" s="38">
        <f t="shared" si="7"/>
        <v>2097</v>
      </c>
      <c r="K120" s="40">
        <v>572</v>
      </c>
      <c r="L120" s="36" t="s">
        <v>16</v>
      </c>
      <c r="M120" s="41" t="s">
        <v>17</v>
      </c>
    </row>
    <row r="121" spans="1:13" x14ac:dyDescent="0.3">
      <c r="A121" s="34">
        <v>42213.917581018519</v>
      </c>
      <c r="B121" s="35">
        <v>4</v>
      </c>
      <c r="C121" s="36" t="s">
        <v>15</v>
      </c>
      <c r="D121" s="37">
        <v>699</v>
      </c>
      <c r="E121" s="38">
        <v>9</v>
      </c>
      <c r="F121" s="38">
        <f t="shared" si="4"/>
        <v>6291</v>
      </c>
      <c r="G121" s="39">
        <v>6</v>
      </c>
      <c r="H121" s="38">
        <f t="shared" si="5"/>
        <v>4194</v>
      </c>
      <c r="I121" s="38">
        <f t="shared" si="6"/>
        <v>3</v>
      </c>
      <c r="J121" s="38">
        <f t="shared" si="7"/>
        <v>2097</v>
      </c>
      <c r="K121" s="40">
        <v>572</v>
      </c>
      <c r="L121" s="36" t="s">
        <v>16</v>
      </c>
      <c r="M121" s="41" t="s">
        <v>17</v>
      </c>
    </row>
    <row r="122" spans="1:13" x14ac:dyDescent="0.3">
      <c r="A122" s="34">
        <v>42268.080671296295</v>
      </c>
      <c r="B122" s="35">
        <v>4</v>
      </c>
      <c r="C122" s="36" t="s">
        <v>15</v>
      </c>
      <c r="D122" s="37">
        <v>699</v>
      </c>
      <c r="E122" s="38">
        <v>9</v>
      </c>
      <c r="F122" s="38">
        <f t="shared" si="4"/>
        <v>6291</v>
      </c>
      <c r="G122" s="39">
        <v>6</v>
      </c>
      <c r="H122" s="38">
        <f t="shared" si="5"/>
        <v>4194</v>
      </c>
      <c r="I122" s="38">
        <f t="shared" si="6"/>
        <v>3</v>
      </c>
      <c r="J122" s="38">
        <f t="shared" si="7"/>
        <v>2097</v>
      </c>
      <c r="K122" s="40">
        <v>572</v>
      </c>
      <c r="L122" s="36" t="s">
        <v>16</v>
      </c>
      <c r="M122" s="41" t="s">
        <v>14</v>
      </c>
    </row>
    <row r="123" spans="1:13" x14ac:dyDescent="0.3">
      <c r="A123" s="34">
        <v>42056.631585648145</v>
      </c>
      <c r="B123" s="35">
        <v>4</v>
      </c>
      <c r="C123" s="36" t="s">
        <v>15</v>
      </c>
      <c r="D123" s="37">
        <v>10789</v>
      </c>
      <c r="E123" s="38">
        <v>9</v>
      </c>
      <c r="F123" s="38">
        <f t="shared" si="4"/>
        <v>97101</v>
      </c>
      <c r="G123" s="39">
        <v>6</v>
      </c>
      <c r="H123" s="38">
        <f t="shared" si="5"/>
        <v>64734</v>
      </c>
      <c r="I123" s="38">
        <f t="shared" si="6"/>
        <v>3</v>
      </c>
      <c r="J123" s="38">
        <f t="shared" si="7"/>
        <v>32367</v>
      </c>
      <c r="K123" s="40">
        <v>572</v>
      </c>
      <c r="L123" s="36" t="s">
        <v>16</v>
      </c>
      <c r="M123" s="41" t="s">
        <v>17</v>
      </c>
    </row>
    <row r="124" spans="1:13" x14ac:dyDescent="0.3">
      <c r="A124" s="34">
        <v>42172.746134259258</v>
      </c>
      <c r="B124" s="35">
        <v>4</v>
      </c>
      <c r="C124" s="36" t="s">
        <v>15</v>
      </c>
      <c r="D124" s="37">
        <v>70</v>
      </c>
      <c r="E124" s="38">
        <v>9</v>
      </c>
      <c r="F124" s="38">
        <f t="shared" si="4"/>
        <v>630</v>
      </c>
      <c r="G124" s="39">
        <v>6</v>
      </c>
      <c r="H124" s="38">
        <f t="shared" si="5"/>
        <v>420</v>
      </c>
      <c r="I124" s="38">
        <f t="shared" si="6"/>
        <v>3</v>
      </c>
      <c r="J124" s="38">
        <f t="shared" si="7"/>
        <v>210</v>
      </c>
      <c r="K124" s="40">
        <v>686</v>
      </c>
      <c r="L124" s="36" t="s">
        <v>31</v>
      </c>
      <c r="M124" s="41" t="s">
        <v>17</v>
      </c>
    </row>
    <row r="125" spans="1:13" x14ac:dyDescent="0.3">
      <c r="A125" s="34">
        <v>42241.037939814814</v>
      </c>
      <c r="B125" s="35">
        <v>4</v>
      </c>
      <c r="C125" s="36" t="s">
        <v>15</v>
      </c>
      <c r="D125" s="37">
        <v>90</v>
      </c>
      <c r="E125" s="38">
        <v>9</v>
      </c>
      <c r="F125" s="38">
        <f t="shared" si="4"/>
        <v>810</v>
      </c>
      <c r="G125" s="39">
        <v>6</v>
      </c>
      <c r="H125" s="38">
        <f t="shared" si="5"/>
        <v>540</v>
      </c>
      <c r="I125" s="38">
        <f t="shared" si="6"/>
        <v>3</v>
      </c>
      <c r="J125" s="38">
        <f t="shared" si="7"/>
        <v>270</v>
      </c>
      <c r="K125" s="40">
        <v>686</v>
      </c>
      <c r="L125" s="36" t="s">
        <v>31</v>
      </c>
      <c r="M125" s="41" t="s">
        <v>14</v>
      </c>
    </row>
    <row r="126" spans="1:13" x14ac:dyDescent="0.3">
      <c r="A126" s="34">
        <v>42040.887291666666</v>
      </c>
      <c r="B126" s="35">
        <v>4</v>
      </c>
      <c r="C126" s="36" t="s">
        <v>15</v>
      </c>
      <c r="D126" s="37">
        <v>130</v>
      </c>
      <c r="E126" s="38">
        <v>9</v>
      </c>
      <c r="F126" s="38">
        <f t="shared" si="4"/>
        <v>1170</v>
      </c>
      <c r="G126" s="39">
        <v>6</v>
      </c>
      <c r="H126" s="38">
        <f t="shared" si="5"/>
        <v>780</v>
      </c>
      <c r="I126" s="38">
        <f t="shared" si="6"/>
        <v>3</v>
      </c>
      <c r="J126" s="38">
        <f t="shared" si="7"/>
        <v>390</v>
      </c>
      <c r="K126" s="40">
        <v>686</v>
      </c>
      <c r="L126" s="36" t="s">
        <v>31</v>
      </c>
      <c r="M126" s="41" t="s">
        <v>14</v>
      </c>
    </row>
    <row r="127" spans="1:13" x14ac:dyDescent="0.3">
      <c r="A127" s="34">
        <v>42252.57172453704</v>
      </c>
      <c r="B127" s="35">
        <v>4</v>
      </c>
      <c r="C127" s="36" t="s">
        <v>15</v>
      </c>
      <c r="D127" s="37">
        <v>330</v>
      </c>
      <c r="E127" s="38">
        <v>9</v>
      </c>
      <c r="F127" s="38">
        <f t="shared" si="4"/>
        <v>2970</v>
      </c>
      <c r="G127" s="39">
        <v>6</v>
      </c>
      <c r="H127" s="38">
        <f t="shared" si="5"/>
        <v>1980</v>
      </c>
      <c r="I127" s="38">
        <f t="shared" si="6"/>
        <v>3</v>
      </c>
      <c r="J127" s="38">
        <f t="shared" si="7"/>
        <v>990</v>
      </c>
      <c r="K127" s="40">
        <v>686</v>
      </c>
      <c r="L127" s="36" t="s">
        <v>31</v>
      </c>
      <c r="M127" s="41" t="s">
        <v>17</v>
      </c>
    </row>
    <row r="128" spans="1:13" x14ac:dyDescent="0.3">
      <c r="A128" s="34">
        <v>42040.887291666666</v>
      </c>
      <c r="B128" s="35">
        <v>4</v>
      </c>
      <c r="C128" s="36" t="s">
        <v>15</v>
      </c>
      <c r="D128" s="37">
        <v>369</v>
      </c>
      <c r="E128" s="38">
        <v>9</v>
      </c>
      <c r="F128" s="38">
        <f t="shared" si="4"/>
        <v>3321</v>
      </c>
      <c r="G128" s="39">
        <v>6</v>
      </c>
      <c r="H128" s="38">
        <f t="shared" si="5"/>
        <v>2214</v>
      </c>
      <c r="I128" s="38">
        <f t="shared" si="6"/>
        <v>3</v>
      </c>
      <c r="J128" s="38">
        <f t="shared" si="7"/>
        <v>1107</v>
      </c>
      <c r="K128" s="40">
        <v>686</v>
      </c>
      <c r="L128" s="36" t="s">
        <v>31</v>
      </c>
      <c r="M128" s="41" t="s">
        <v>14</v>
      </c>
    </row>
    <row r="129" spans="1:13" x14ac:dyDescent="0.3">
      <c r="A129" s="34">
        <v>42093.408900462964</v>
      </c>
      <c r="B129" s="35">
        <v>4</v>
      </c>
      <c r="C129" s="36" t="s">
        <v>15</v>
      </c>
      <c r="D129" s="37">
        <v>380</v>
      </c>
      <c r="E129" s="38">
        <v>9</v>
      </c>
      <c r="F129" s="38">
        <f t="shared" si="4"/>
        <v>3420</v>
      </c>
      <c r="G129" s="39">
        <v>6</v>
      </c>
      <c r="H129" s="38">
        <f t="shared" si="5"/>
        <v>2280</v>
      </c>
      <c r="I129" s="38">
        <f t="shared" si="6"/>
        <v>3</v>
      </c>
      <c r="J129" s="38">
        <f t="shared" si="7"/>
        <v>1140</v>
      </c>
      <c r="K129" s="40">
        <v>686</v>
      </c>
      <c r="L129" s="36" t="s">
        <v>31</v>
      </c>
      <c r="M129" s="41" t="s">
        <v>14</v>
      </c>
    </row>
    <row r="130" spans="1:13" x14ac:dyDescent="0.3">
      <c r="A130" s="34">
        <v>42266.231874999998</v>
      </c>
      <c r="B130" s="35">
        <v>4</v>
      </c>
      <c r="C130" s="36" t="s">
        <v>15</v>
      </c>
      <c r="D130" s="37">
        <v>590</v>
      </c>
      <c r="E130" s="38">
        <v>9</v>
      </c>
      <c r="F130" s="38">
        <f t="shared" si="4"/>
        <v>5310</v>
      </c>
      <c r="G130" s="39">
        <v>6</v>
      </c>
      <c r="H130" s="38">
        <f t="shared" si="5"/>
        <v>3540</v>
      </c>
      <c r="I130" s="38">
        <f t="shared" si="6"/>
        <v>3</v>
      </c>
      <c r="J130" s="38">
        <f t="shared" si="7"/>
        <v>1770</v>
      </c>
      <c r="K130" s="40">
        <v>686</v>
      </c>
      <c r="L130" s="36" t="s">
        <v>31</v>
      </c>
      <c r="M130" s="41" t="s">
        <v>14</v>
      </c>
    </row>
    <row r="131" spans="1:13" x14ac:dyDescent="0.3">
      <c r="A131" s="34">
        <v>42236.861909722225</v>
      </c>
      <c r="B131" s="35">
        <v>4</v>
      </c>
      <c r="C131" s="36" t="s">
        <v>15</v>
      </c>
      <c r="D131" s="37">
        <v>720</v>
      </c>
      <c r="E131" s="38">
        <v>9</v>
      </c>
      <c r="F131" s="38">
        <f t="shared" ref="F131:F194" si="8">E131*D131</f>
        <v>6480</v>
      </c>
      <c r="G131" s="39">
        <v>6</v>
      </c>
      <c r="H131" s="38">
        <f t="shared" ref="H131:H194" si="9">G131*D131</f>
        <v>4320</v>
      </c>
      <c r="I131" s="38">
        <f t="shared" ref="I131:I194" si="10">E131-G131</f>
        <v>3</v>
      </c>
      <c r="J131" s="38">
        <f t="shared" ref="J131:J194" si="11">I131*D131</f>
        <v>2160</v>
      </c>
      <c r="K131" s="40">
        <v>686</v>
      </c>
      <c r="L131" s="36" t="s">
        <v>31</v>
      </c>
      <c r="M131" s="41" t="s">
        <v>17</v>
      </c>
    </row>
    <row r="132" spans="1:13" x14ac:dyDescent="0.3">
      <c r="A132" s="34">
        <v>42366.200914351852</v>
      </c>
      <c r="B132" s="35">
        <v>4</v>
      </c>
      <c r="C132" s="36" t="s">
        <v>15</v>
      </c>
      <c r="D132" s="37">
        <v>840</v>
      </c>
      <c r="E132" s="38">
        <v>9</v>
      </c>
      <c r="F132" s="38">
        <f t="shared" si="8"/>
        <v>7560</v>
      </c>
      <c r="G132" s="39">
        <v>6</v>
      </c>
      <c r="H132" s="38">
        <f t="shared" si="9"/>
        <v>5040</v>
      </c>
      <c r="I132" s="38">
        <f t="shared" si="10"/>
        <v>3</v>
      </c>
      <c r="J132" s="38">
        <f t="shared" si="11"/>
        <v>2520</v>
      </c>
      <c r="K132" s="40">
        <v>686</v>
      </c>
      <c r="L132" s="36" t="s">
        <v>31</v>
      </c>
      <c r="M132" s="41" t="s">
        <v>17</v>
      </c>
    </row>
    <row r="133" spans="1:13" x14ac:dyDescent="0.3">
      <c r="A133" s="34">
        <v>42093.408900462964</v>
      </c>
      <c r="B133" s="35">
        <v>4</v>
      </c>
      <c r="C133" s="36" t="s">
        <v>15</v>
      </c>
      <c r="D133" s="37">
        <v>955</v>
      </c>
      <c r="E133" s="38">
        <v>9</v>
      </c>
      <c r="F133" s="38">
        <f t="shared" si="8"/>
        <v>8595</v>
      </c>
      <c r="G133" s="39">
        <v>6</v>
      </c>
      <c r="H133" s="38">
        <f t="shared" si="9"/>
        <v>5730</v>
      </c>
      <c r="I133" s="38">
        <f t="shared" si="10"/>
        <v>3</v>
      </c>
      <c r="J133" s="38">
        <f t="shared" si="11"/>
        <v>2865</v>
      </c>
      <c r="K133" s="40">
        <v>686</v>
      </c>
      <c r="L133" s="36" t="s">
        <v>31</v>
      </c>
      <c r="M133" s="41" t="s">
        <v>14</v>
      </c>
    </row>
    <row r="134" spans="1:13" x14ac:dyDescent="0.3">
      <c r="A134" s="34">
        <v>42057.564791666664</v>
      </c>
      <c r="B134" s="35">
        <v>4</v>
      </c>
      <c r="C134" s="36" t="s">
        <v>15</v>
      </c>
      <c r="D134" s="37">
        <v>40</v>
      </c>
      <c r="E134" s="38">
        <v>9</v>
      </c>
      <c r="F134" s="38">
        <f t="shared" si="8"/>
        <v>360</v>
      </c>
      <c r="G134" s="39">
        <v>6</v>
      </c>
      <c r="H134" s="38">
        <f t="shared" si="9"/>
        <v>240</v>
      </c>
      <c r="I134" s="38">
        <f t="shared" si="10"/>
        <v>3</v>
      </c>
      <c r="J134" s="38">
        <f t="shared" si="11"/>
        <v>120</v>
      </c>
      <c r="K134" s="40">
        <v>846</v>
      </c>
      <c r="L134" s="36" t="s">
        <v>30</v>
      </c>
      <c r="M134" s="41" t="s">
        <v>17</v>
      </c>
    </row>
    <row r="135" spans="1:13" x14ac:dyDescent="0.3">
      <c r="A135" s="34">
        <v>42053.213356481479</v>
      </c>
      <c r="B135" s="35">
        <v>4</v>
      </c>
      <c r="C135" s="36" t="s">
        <v>15</v>
      </c>
      <c r="D135" s="37">
        <v>123</v>
      </c>
      <c r="E135" s="38">
        <v>9</v>
      </c>
      <c r="F135" s="38">
        <f t="shared" si="8"/>
        <v>1107</v>
      </c>
      <c r="G135" s="39">
        <v>6</v>
      </c>
      <c r="H135" s="38">
        <f t="shared" si="9"/>
        <v>738</v>
      </c>
      <c r="I135" s="38">
        <f t="shared" si="10"/>
        <v>3</v>
      </c>
      <c r="J135" s="38">
        <f t="shared" si="11"/>
        <v>369</v>
      </c>
      <c r="K135" s="40">
        <v>846</v>
      </c>
      <c r="L135" s="36" t="s">
        <v>30</v>
      </c>
      <c r="M135" s="41" t="s">
        <v>17</v>
      </c>
    </row>
    <row r="136" spans="1:13" x14ac:dyDescent="0.3">
      <c r="A136" s="34">
        <v>42071.351481481484</v>
      </c>
      <c r="B136" s="35">
        <v>4</v>
      </c>
      <c r="C136" s="36" t="s">
        <v>15</v>
      </c>
      <c r="D136" s="37">
        <v>160</v>
      </c>
      <c r="E136" s="38">
        <v>9</v>
      </c>
      <c r="F136" s="38">
        <f t="shared" si="8"/>
        <v>1440</v>
      </c>
      <c r="G136" s="39">
        <v>6</v>
      </c>
      <c r="H136" s="38">
        <f t="shared" si="9"/>
        <v>960</v>
      </c>
      <c r="I136" s="38">
        <f t="shared" si="10"/>
        <v>3</v>
      </c>
      <c r="J136" s="38">
        <f t="shared" si="11"/>
        <v>480</v>
      </c>
      <c r="K136" s="40">
        <v>846</v>
      </c>
      <c r="L136" s="36" t="s">
        <v>30</v>
      </c>
      <c r="M136" s="41" t="s">
        <v>14</v>
      </c>
    </row>
    <row r="137" spans="1:13" x14ac:dyDescent="0.3">
      <c r="A137" s="34">
        <v>42289.009131944447</v>
      </c>
      <c r="B137" s="35">
        <v>4</v>
      </c>
      <c r="C137" s="36" t="s">
        <v>15</v>
      </c>
      <c r="D137" s="37">
        <v>370</v>
      </c>
      <c r="E137" s="38">
        <v>9</v>
      </c>
      <c r="F137" s="38">
        <f t="shared" si="8"/>
        <v>3330</v>
      </c>
      <c r="G137" s="39">
        <v>6</v>
      </c>
      <c r="H137" s="38">
        <f t="shared" si="9"/>
        <v>2220</v>
      </c>
      <c r="I137" s="38">
        <f t="shared" si="10"/>
        <v>3</v>
      </c>
      <c r="J137" s="38">
        <f t="shared" si="11"/>
        <v>1110</v>
      </c>
      <c r="K137" s="40">
        <v>846</v>
      </c>
      <c r="L137" s="36" t="s">
        <v>30</v>
      </c>
      <c r="M137" s="41" t="s">
        <v>17</v>
      </c>
    </row>
    <row r="138" spans="1:13" x14ac:dyDescent="0.3">
      <c r="A138" s="34">
        <v>42342.014837962961</v>
      </c>
      <c r="B138" s="35">
        <v>4</v>
      </c>
      <c r="C138" s="36" t="s">
        <v>15</v>
      </c>
      <c r="D138" s="37">
        <v>380</v>
      </c>
      <c r="E138" s="38">
        <v>9</v>
      </c>
      <c r="F138" s="38">
        <f t="shared" si="8"/>
        <v>3420</v>
      </c>
      <c r="G138" s="39">
        <v>6</v>
      </c>
      <c r="H138" s="38">
        <f t="shared" si="9"/>
        <v>2280</v>
      </c>
      <c r="I138" s="38">
        <f t="shared" si="10"/>
        <v>3</v>
      </c>
      <c r="J138" s="38">
        <f t="shared" si="11"/>
        <v>1140</v>
      </c>
      <c r="K138" s="40">
        <v>846</v>
      </c>
      <c r="L138" s="36" t="s">
        <v>30</v>
      </c>
      <c r="M138" s="41" t="s">
        <v>17</v>
      </c>
    </row>
    <row r="139" spans="1:13" x14ac:dyDescent="0.3">
      <c r="A139" s="34">
        <v>42165.702997685185</v>
      </c>
      <c r="B139" s="35">
        <v>4</v>
      </c>
      <c r="C139" s="36" t="s">
        <v>15</v>
      </c>
      <c r="D139" s="37">
        <v>480</v>
      </c>
      <c r="E139" s="38">
        <v>9</v>
      </c>
      <c r="F139" s="38">
        <f t="shared" si="8"/>
        <v>4320</v>
      </c>
      <c r="G139" s="39">
        <v>6</v>
      </c>
      <c r="H139" s="38">
        <f t="shared" si="9"/>
        <v>2880</v>
      </c>
      <c r="I139" s="38">
        <f t="shared" si="10"/>
        <v>3</v>
      </c>
      <c r="J139" s="38">
        <f t="shared" si="11"/>
        <v>1440</v>
      </c>
      <c r="K139" s="40">
        <v>846</v>
      </c>
      <c r="L139" s="36" t="s">
        <v>30</v>
      </c>
      <c r="M139" s="41" t="s">
        <v>14</v>
      </c>
    </row>
    <row r="140" spans="1:13" x14ac:dyDescent="0.3">
      <c r="A140" s="34">
        <v>42053.213356481479</v>
      </c>
      <c r="B140" s="35">
        <v>4</v>
      </c>
      <c r="C140" s="36" t="s">
        <v>15</v>
      </c>
      <c r="D140" s="37">
        <v>490</v>
      </c>
      <c r="E140" s="38">
        <v>9</v>
      </c>
      <c r="F140" s="38">
        <f t="shared" si="8"/>
        <v>4410</v>
      </c>
      <c r="G140" s="39">
        <v>6</v>
      </c>
      <c r="H140" s="38">
        <f t="shared" si="9"/>
        <v>2940</v>
      </c>
      <c r="I140" s="38">
        <f t="shared" si="10"/>
        <v>3</v>
      </c>
      <c r="J140" s="38">
        <f t="shared" si="11"/>
        <v>1470</v>
      </c>
      <c r="K140" s="40">
        <v>846</v>
      </c>
      <c r="L140" s="36" t="s">
        <v>30</v>
      </c>
      <c r="M140" s="41" t="s">
        <v>17</v>
      </c>
    </row>
    <row r="141" spans="1:13" x14ac:dyDescent="0.3">
      <c r="A141" s="34">
        <v>42063.938275462962</v>
      </c>
      <c r="B141" s="35">
        <v>4</v>
      </c>
      <c r="C141" s="36" t="s">
        <v>15</v>
      </c>
      <c r="D141" s="37">
        <v>500</v>
      </c>
      <c r="E141" s="38">
        <v>9</v>
      </c>
      <c r="F141" s="38">
        <f t="shared" si="8"/>
        <v>4500</v>
      </c>
      <c r="G141" s="39">
        <v>6</v>
      </c>
      <c r="H141" s="38">
        <f t="shared" si="9"/>
        <v>3000</v>
      </c>
      <c r="I141" s="38">
        <f t="shared" si="10"/>
        <v>3</v>
      </c>
      <c r="J141" s="38">
        <f t="shared" si="11"/>
        <v>1500</v>
      </c>
      <c r="K141" s="40">
        <v>846</v>
      </c>
      <c r="L141" s="36" t="s">
        <v>30</v>
      </c>
      <c r="M141" s="41" t="s">
        <v>17</v>
      </c>
    </row>
    <row r="142" spans="1:13" x14ac:dyDescent="0.3">
      <c r="A142" s="34">
        <v>42080.92732638889</v>
      </c>
      <c r="B142" s="35">
        <v>4</v>
      </c>
      <c r="C142" s="36" t="s">
        <v>15</v>
      </c>
      <c r="D142" s="37">
        <v>564</v>
      </c>
      <c r="E142" s="38">
        <v>9</v>
      </c>
      <c r="F142" s="38">
        <f t="shared" si="8"/>
        <v>5076</v>
      </c>
      <c r="G142" s="39">
        <v>6</v>
      </c>
      <c r="H142" s="38">
        <f t="shared" si="9"/>
        <v>3384</v>
      </c>
      <c r="I142" s="38">
        <f t="shared" si="10"/>
        <v>3</v>
      </c>
      <c r="J142" s="38">
        <f t="shared" si="11"/>
        <v>1692</v>
      </c>
      <c r="K142" s="40">
        <v>846</v>
      </c>
      <c r="L142" s="36" t="s">
        <v>30</v>
      </c>
      <c r="M142" s="41" t="s">
        <v>17</v>
      </c>
    </row>
    <row r="143" spans="1:13" x14ac:dyDescent="0.3">
      <c r="A143" s="34">
        <v>42063.938275462962</v>
      </c>
      <c r="B143" s="35">
        <v>4</v>
      </c>
      <c r="C143" s="36" t="s">
        <v>15</v>
      </c>
      <c r="D143" s="37">
        <v>590</v>
      </c>
      <c r="E143" s="38">
        <v>9</v>
      </c>
      <c r="F143" s="38">
        <f t="shared" si="8"/>
        <v>5310</v>
      </c>
      <c r="G143" s="39">
        <v>6</v>
      </c>
      <c r="H143" s="38">
        <f t="shared" si="9"/>
        <v>3540</v>
      </c>
      <c r="I143" s="38">
        <f t="shared" si="10"/>
        <v>3</v>
      </c>
      <c r="J143" s="38">
        <f t="shared" si="11"/>
        <v>1770</v>
      </c>
      <c r="K143" s="40">
        <v>846</v>
      </c>
      <c r="L143" s="36" t="s">
        <v>30</v>
      </c>
      <c r="M143" s="41" t="s">
        <v>17</v>
      </c>
    </row>
    <row r="144" spans="1:13" x14ac:dyDescent="0.3">
      <c r="A144" s="34">
        <v>42125.427187499998</v>
      </c>
      <c r="B144" s="35">
        <v>4</v>
      </c>
      <c r="C144" s="36" t="s">
        <v>15</v>
      </c>
      <c r="D144" s="37">
        <v>620</v>
      </c>
      <c r="E144" s="38">
        <v>9</v>
      </c>
      <c r="F144" s="38">
        <f t="shared" si="8"/>
        <v>5580</v>
      </c>
      <c r="G144" s="39">
        <v>6</v>
      </c>
      <c r="H144" s="38">
        <f t="shared" si="9"/>
        <v>3720</v>
      </c>
      <c r="I144" s="38">
        <f t="shared" si="10"/>
        <v>3</v>
      </c>
      <c r="J144" s="38">
        <f t="shared" si="11"/>
        <v>1860</v>
      </c>
      <c r="K144" s="40">
        <v>846</v>
      </c>
      <c r="L144" s="36" t="s">
        <v>30</v>
      </c>
      <c r="M144" s="41" t="s">
        <v>17</v>
      </c>
    </row>
    <row r="145" spans="1:13" x14ac:dyDescent="0.3">
      <c r="A145" s="34">
        <v>42071.351481481484</v>
      </c>
      <c r="B145" s="35">
        <v>4</v>
      </c>
      <c r="C145" s="36" t="s">
        <v>15</v>
      </c>
      <c r="D145" s="37">
        <v>789</v>
      </c>
      <c r="E145" s="38">
        <v>9</v>
      </c>
      <c r="F145" s="38">
        <f t="shared" si="8"/>
        <v>7101</v>
      </c>
      <c r="G145" s="39">
        <v>6</v>
      </c>
      <c r="H145" s="38">
        <f t="shared" si="9"/>
        <v>4734</v>
      </c>
      <c r="I145" s="38">
        <f t="shared" si="10"/>
        <v>3</v>
      </c>
      <c r="J145" s="38">
        <f t="shared" si="11"/>
        <v>2367</v>
      </c>
      <c r="K145" s="40">
        <v>846</v>
      </c>
      <c r="L145" s="36" t="s">
        <v>30</v>
      </c>
      <c r="M145" s="41" t="s">
        <v>14</v>
      </c>
    </row>
    <row r="146" spans="1:13" x14ac:dyDescent="0.3">
      <c r="A146" s="34">
        <v>42057.564791666664</v>
      </c>
      <c r="B146" s="35">
        <v>4</v>
      </c>
      <c r="C146" s="36" t="s">
        <v>15</v>
      </c>
      <c r="D146" s="37">
        <v>840</v>
      </c>
      <c r="E146" s="38">
        <v>9</v>
      </c>
      <c r="F146" s="38">
        <f t="shared" si="8"/>
        <v>7560</v>
      </c>
      <c r="G146" s="39">
        <v>6</v>
      </c>
      <c r="H146" s="38">
        <f t="shared" si="9"/>
        <v>5040</v>
      </c>
      <c r="I146" s="38">
        <f t="shared" si="10"/>
        <v>3</v>
      </c>
      <c r="J146" s="38">
        <f t="shared" si="11"/>
        <v>2520</v>
      </c>
      <c r="K146" s="40">
        <v>846</v>
      </c>
      <c r="L146" s="36" t="s">
        <v>30</v>
      </c>
      <c r="M146" s="41" t="s">
        <v>17</v>
      </c>
    </row>
    <row r="147" spans="1:13" x14ac:dyDescent="0.3">
      <c r="A147" s="34">
        <v>42080.92732638889</v>
      </c>
      <c r="B147" s="35">
        <v>4</v>
      </c>
      <c r="C147" s="36" t="s">
        <v>15</v>
      </c>
      <c r="D147" s="37">
        <v>870</v>
      </c>
      <c r="E147" s="38">
        <v>9</v>
      </c>
      <c r="F147" s="38">
        <f t="shared" si="8"/>
        <v>7830</v>
      </c>
      <c r="G147" s="39">
        <v>6</v>
      </c>
      <c r="H147" s="38">
        <f t="shared" si="9"/>
        <v>5220</v>
      </c>
      <c r="I147" s="38">
        <f t="shared" si="10"/>
        <v>3</v>
      </c>
      <c r="J147" s="38">
        <f t="shared" si="11"/>
        <v>2610</v>
      </c>
      <c r="K147" s="40">
        <v>846</v>
      </c>
      <c r="L147" s="36" t="s">
        <v>30</v>
      </c>
      <c r="M147" s="41" t="s">
        <v>17</v>
      </c>
    </row>
    <row r="148" spans="1:13" x14ac:dyDescent="0.3">
      <c r="A148" s="42">
        <v>42251.03365740741</v>
      </c>
      <c r="B148" s="43">
        <v>5</v>
      </c>
      <c r="C148" s="44" t="s">
        <v>22</v>
      </c>
      <c r="D148" s="45">
        <v>10</v>
      </c>
      <c r="E148" s="46">
        <v>45</v>
      </c>
      <c r="F148" s="46">
        <f t="shared" si="8"/>
        <v>450</v>
      </c>
      <c r="G148" s="47">
        <v>25</v>
      </c>
      <c r="H148" s="46">
        <f t="shared" si="9"/>
        <v>250</v>
      </c>
      <c r="I148" s="46">
        <f t="shared" si="10"/>
        <v>20</v>
      </c>
      <c r="J148" s="46">
        <f t="shared" si="11"/>
        <v>200</v>
      </c>
      <c r="K148" s="48">
        <v>7</v>
      </c>
      <c r="L148" s="44" t="s">
        <v>24</v>
      </c>
      <c r="M148" s="49" t="s">
        <v>17</v>
      </c>
    </row>
    <row r="149" spans="1:13" x14ac:dyDescent="0.3">
      <c r="A149" s="42">
        <v>42062.031087962961</v>
      </c>
      <c r="B149" s="43">
        <v>5</v>
      </c>
      <c r="C149" s="44" t="s">
        <v>22</v>
      </c>
      <c r="D149" s="45">
        <v>20</v>
      </c>
      <c r="E149" s="46">
        <v>45</v>
      </c>
      <c r="F149" s="46">
        <f t="shared" si="8"/>
        <v>900</v>
      </c>
      <c r="G149" s="47">
        <v>25</v>
      </c>
      <c r="H149" s="46">
        <f t="shared" si="9"/>
        <v>500</v>
      </c>
      <c r="I149" s="46">
        <f t="shared" si="10"/>
        <v>20</v>
      </c>
      <c r="J149" s="46">
        <f t="shared" si="11"/>
        <v>400</v>
      </c>
      <c r="K149" s="48">
        <v>7</v>
      </c>
      <c r="L149" s="44" t="s">
        <v>24</v>
      </c>
      <c r="M149" s="49" t="s">
        <v>17</v>
      </c>
    </row>
    <row r="150" spans="1:13" x14ac:dyDescent="0.3">
      <c r="A150" s="42">
        <v>42170.222777777781</v>
      </c>
      <c r="B150" s="43">
        <v>5</v>
      </c>
      <c r="C150" s="44" t="s">
        <v>22</v>
      </c>
      <c r="D150" s="45">
        <v>80</v>
      </c>
      <c r="E150" s="46">
        <v>45</v>
      </c>
      <c r="F150" s="46">
        <f t="shared" si="8"/>
        <v>3600</v>
      </c>
      <c r="G150" s="47">
        <v>25</v>
      </c>
      <c r="H150" s="46">
        <f t="shared" si="9"/>
        <v>2000</v>
      </c>
      <c r="I150" s="46">
        <f t="shared" si="10"/>
        <v>20</v>
      </c>
      <c r="J150" s="46">
        <f t="shared" si="11"/>
        <v>1600</v>
      </c>
      <c r="K150" s="48">
        <v>7</v>
      </c>
      <c r="L150" s="44" t="s">
        <v>24</v>
      </c>
      <c r="M150" s="49" t="s">
        <v>17</v>
      </c>
    </row>
    <row r="151" spans="1:13" x14ac:dyDescent="0.3">
      <c r="A151" s="42">
        <v>42062.031087962961</v>
      </c>
      <c r="B151" s="43">
        <v>5</v>
      </c>
      <c r="C151" s="44" t="s">
        <v>22</v>
      </c>
      <c r="D151" s="45">
        <v>100</v>
      </c>
      <c r="E151" s="46">
        <v>45</v>
      </c>
      <c r="F151" s="46">
        <f t="shared" si="8"/>
        <v>4500</v>
      </c>
      <c r="G151" s="47">
        <v>25</v>
      </c>
      <c r="H151" s="46">
        <f t="shared" si="9"/>
        <v>2500</v>
      </c>
      <c r="I151" s="46">
        <f t="shared" si="10"/>
        <v>20</v>
      </c>
      <c r="J151" s="46">
        <f t="shared" si="11"/>
        <v>2000</v>
      </c>
      <c r="K151" s="48">
        <v>7</v>
      </c>
      <c r="L151" s="44" t="s">
        <v>24</v>
      </c>
      <c r="M151" s="49" t="s">
        <v>17</v>
      </c>
    </row>
    <row r="152" spans="1:13" x14ac:dyDescent="0.3">
      <c r="A152" s="42">
        <v>42042.190925925926</v>
      </c>
      <c r="B152" s="43">
        <v>5</v>
      </c>
      <c r="C152" s="44" t="s">
        <v>22</v>
      </c>
      <c r="D152" s="45">
        <v>120</v>
      </c>
      <c r="E152" s="46">
        <v>45</v>
      </c>
      <c r="F152" s="46">
        <f t="shared" si="8"/>
        <v>5400</v>
      </c>
      <c r="G152" s="47">
        <v>25</v>
      </c>
      <c r="H152" s="46">
        <f t="shared" si="9"/>
        <v>3000</v>
      </c>
      <c r="I152" s="46">
        <f t="shared" si="10"/>
        <v>20</v>
      </c>
      <c r="J152" s="46">
        <f t="shared" si="11"/>
        <v>2400</v>
      </c>
      <c r="K152" s="48">
        <v>7</v>
      </c>
      <c r="L152" s="44" t="s">
        <v>24</v>
      </c>
      <c r="M152" s="49" t="s">
        <v>17</v>
      </c>
    </row>
    <row r="153" spans="1:13" x14ac:dyDescent="0.3">
      <c r="A153" s="42">
        <v>42042.190925925926</v>
      </c>
      <c r="B153" s="43">
        <v>5</v>
      </c>
      <c r="C153" s="44" t="s">
        <v>22</v>
      </c>
      <c r="D153" s="45">
        <v>123</v>
      </c>
      <c r="E153" s="46">
        <v>45</v>
      </c>
      <c r="F153" s="46">
        <f t="shared" si="8"/>
        <v>5535</v>
      </c>
      <c r="G153" s="47">
        <v>25</v>
      </c>
      <c r="H153" s="46">
        <f t="shared" si="9"/>
        <v>3075</v>
      </c>
      <c r="I153" s="46">
        <f t="shared" si="10"/>
        <v>20</v>
      </c>
      <c r="J153" s="46">
        <f t="shared" si="11"/>
        <v>2460</v>
      </c>
      <c r="K153" s="48">
        <v>7</v>
      </c>
      <c r="L153" s="44" t="s">
        <v>24</v>
      </c>
      <c r="M153" s="49" t="s">
        <v>17</v>
      </c>
    </row>
    <row r="154" spans="1:13" x14ac:dyDescent="0.3">
      <c r="A154" s="42">
        <v>42302.537442129629</v>
      </c>
      <c r="B154" s="43">
        <v>5</v>
      </c>
      <c r="C154" s="44" t="s">
        <v>22</v>
      </c>
      <c r="D154" s="45">
        <v>410</v>
      </c>
      <c r="E154" s="46">
        <v>45</v>
      </c>
      <c r="F154" s="46">
        <f t="shared" si="8"/>
        <v>18450</v>
      </c>
      <c r="G154" s="47">
        <v>25</v>
      </c>
      <c r="H154" s="46">
        <f t="shared" si="9"/>
        <v>10250</v>
      </c>
      <c r="I154" s="46">
        <f t="shared" si="10"/>
        <v>20</v>
      </c>
      <c r="J154" s="46">
        <f t="shared" si="11"/>
        <v>8200</v>
      </c>
      <c r="K154" s="48">
        <v>14</v>
      </c>
      <c r="L154" s="44" t="s">
        <v>25</v>
      </c>
      <c r="M154" s="49" t="s">
        <v>17</v>
      </c>
    </row>
    <row r="155" spans="1:13" x14ac:dyDescent="0.3">
      <c r="A155" s="42">
        <v>42292.410150462965</v>
      </c>
      <c r="B155" s="43">
        <v>5</v>
      </c>
      <c r="C155" s="44" t="s">
        <v>22</v>
      </c>
      <c r="D155" s="45">
        <v>520</v>
      </c>
      <c r="E155" s="46">
        <v>45</v>
      </c>
      <c r="F155" s="46">
        <f t="shared" si="8"/>
        <v>23400</v>
      </c>
      <c r="G155" s="47">
        <v>25</v>
      </c>
      <c r="H155" s="46">
        <f t="shared" si="9"/>
        <v>13000</v>
      </c>
      <c r="I155" s="46">
        <f t="shared" si="10"/>
        <v>20</v>
      </c>
      <c r="J155" s="46">
        <f t="shared" si="11"/>
        <v>10400</v>
      </c>
      <c r="K155" s="48">
        <v>14</v>
      </c>
      <c r="L155" s="44" t="s">
        <v>25</v>
      </c>
      <c r="M155" s="49" t="s">
        <v>17</v>
      </c>
    </row>
    <row r="156" spans="1:13" x14ac:dyDescent="0.3">
      <c r="A156" s="42">
        <v>42363.544050925928</v>
      </c>
      <c r="B156" s="43">
        <v>5</v>
      </c>
      <c r="C156" s="44" t="s">
        <v>22</v>
      </c>
      <c r="D156" s="45">
        <v>490</v>
      </c>
      <c r="E156" s="46">
        <v>45</v>
      </c>
      <c r="F156" s="46">
        <f t="shared" si="8"/>
        <v>22050</v>
      </c>
      <c r="G156" s="47">
        <v>25</v>
      </c>
      <c r="H156" s="46">
        <f t="shared" si="9"/>
        <v>12250</v>
      </c>
      <c r="I156" s="46">
        <f t="shared" si="10"/>
        <v>20</v>
      </c>
      <c r="J156" s="46">
        <f t="shared" si="11"/>
        <v>9800</v>
      </c>
      <c r="K156" s="48">
        <v>23</v>
      </c>
      <c r="L156" s="44" t="s">
        <v>21</v>
      </c>
      <c r="M156" s="49" t="s">
        <v>17</v>
      </c>
    </row>
    <row r="157" spans="1:13" x14ac:dyDescent="0.3">
      <c r="A157" s="42">
        <v>42081.139097222222</v>
      </c>
      <c r="B157" s="43">
        <v>5</v>
      </c>
      <c r="C157" s="44" t="s">
        <v>22</v>
      </c>
      <c r="D157" s="45">
        <v>200</v>
      </c>
      <c r="E157" s="46">
        <v>45</v>
      </c>
      <c r="F157" s="46">
        <f t="shared" si="8"/>
        <v>9000</v>
      </c>
      <c r="G157" s="47">
        <v>25</v>
      </c>
      <c r="H157" s="46">
        <f t="shared" si="9"/>
        <v>5000</v>
      </c>
      <c r="I157" s="46">
        <f t="shared" si="10"/>
        <v>20</v>
      </c>
      <c r="J157" s="46">
        <f t="shared" si="11"/>
        <v>4000</v>
      </c>
      <c r="K157" s="48">
        <v>450</v>
      </c>
      <c r="L157" s="44" t="s">
        <v>18</v>
      </c>
      <c r="M157" s="49" t="s">
        <v>19</v>
      </c>
    </row>
    <row r="158" spans="1:13" x14ac:dyDescent="0.3">
      <c r="A158" s="42">
        <v>42174.823912037034</v>
      </c>
      <c r="B158" s="43">
        <v>5</v>
      </c>
      <c r="C158" s="44" t="s">
        <v>22</v>
      </c>
      <c r="D158" s="45">
        <v>200</v>
      </c>
      <c r="E158" s="46">
        <v>45</v>
      </c>
      <c r="F158" s="46">
        <f t="shared" si="8"/>
        <v>9000</v>
      </c>
      <c r="G158" s="47">
        <v>25</v>
      </c>
      <c r="H158" s="46">
        <f t="shared" si="9"/>
        <v>5000</v>
      </c>
      <c r="I158" s="46">
        <f t="shared" si="10"/>
        <v>20</v>
      </c>
      <c r="J158" s="46">
        <f t="shared" si="11"/>
        <v>4000</v>
      </c>
      <c r="K158" s="48">
        <v>450</v>
      </c>
      <c r="L158" s="44" t="s">
        <v>18</v>
      </c>
      <c r="M158" s="49" t="s">
        <v>19</v>
      </c>
    </row>
    <row r="159" spans="1:13" x14ac:dyDescent="0.3">
      <c r="A159" s="42">
        <v>42361.909317129626</v>
      </c>
      <c r="B159" s="43">
        <v>5</v>
      </c>
      <c r="C159" s="44" t="s">
        <v>22</v>
      </c>
      <c r="D159" s="45">
        <v>200</v>
      </c>
      <c r="E159" s="46">
        <v>45</v>
      </c>
      <c r="F159" s="46">
        <f t="shared" si="8"/>
        <v>9000</v>
      </c>
      <c r="G159" s="47">
        <v>25</v>
      </c>
      <c r="H159" s="46">
        <f t="shared" si="9"/>
        <v>5000</v>
      </c>
      <c r="I159" s="46">
        <f t="shared" si="10"/>
        <v>20</v>
      </c>
      <c r="J159" s="46">
        <f t="shared" si="11"/>
        <v>4000</v>
      </c>
      <c r="K159" s="48">
        <v>450</v>
      </c>
      <c r="L159" s="44" t="s">
        <v>18</v>
      </c>
      <c r="M159" s="49" t="s">
        <v>19</v>
      </c>
    </row>
    <row r="160" spans="1:13" x14ac:dyDescent="0.3">
      <c r="A160" s="42">
        <v>42356.622372685182</v>
      </c>
      <c r="B160" s="43">
        <v>5</v>
      </c>
      <c r="C160" s="44" t="s">
        <v>22</v>
      </c>
      <c r="D160" s="45">
        <v>500</v>
      </c>
      <c r="E160" s="46">
        <v>45</v>
      </c>
      <c r="F160" s="46">
        <f t="shared" si="8"/>
        <v>22500</v>
      </c>
      <c r="G160" s="47">
        <v>25</v>
      </c>
      <c r="H160" s="46">
        <f t="shared" si="9"/>
        <v>12500</v>
      </c>
      <c r="I160" s="46">
        <f t="shared" si="10"/>
        <v>20</v>
      </c>
      <c r="J160" s="46">
        <f t="shared" si="11"/>
        <v>10000</v>
      </c>
      <c r="K160" s="48">
        <v>450</v>
      </c>
      <c r="L160" s="44" t="s">
        <v>18</v>
      </c>
      <c r="M160" s="49" t="s">
        <v>19</v>
      </c>
    </row>
    <row r="161" spans="1:13" x14ac:dyDescent="0.3">
      <c r="A161" s="42">
        <v>42056.846168981479</v>
      </c>
      <c r="B161" s="43">
        <v>5</v>
      </c>
      <c r="C161" s="44" t="s">
        <v>22</v>
      </c>
      <c r="D161" s="45">
        <v>700</v>
      </c>
      <c r="E161" s="46">
        <v>45</v>
      </c>
      <c r="F161" s="46">
        <f t="shared" si="8"/>
        <v>31500</v>
      </c>
      <c r="G161" s="47">
        <v>25</v>
      </c>
      <c r="H161" s="46">
        <f t="shared" si="9"/>
        <v>17500</v>
      </c>
      <c r="I161" s="46">
        <f t="shared" si="10"/>
        <v>20</v>
      </c>
      <c r="J161" s="46">
        <f t="shared" si="11"/>
        <v>14000</v>
      </c>
      <c r="K161" s="48">
        <v>450</v>
      </c>
      <c r="L161" s="44" t="s">
        <v>18</v>
      </c>
      <c r="M161" s="49" t="s">
        <v>19</v>
      </c>
    </row>
    <row r="162" spans="1:13" x14ac:dyDescent="0.3">
      <c r="A162" s="42">
        <v>42239.589618055557</v>
      </c>
      <c r="B162" s="43">
        <v>5</v>
      </c>
      <c r="C162" s="44" t="s">
        <v>22</v>
      </c>
      <c r="D162" s="45">
        <v>900</v>
      </c>
      <c r="E162" s="46">
        <v>45</v>
      </c>
      <c r="F162" s="46">
        <f t="shared" si="8"/>
        <v>40500</v>
      </c>
      <c r="G162" s="47">
        <v>25</v>
      </c>
      <c r="H162" s="46">
        <f t="shared" si="9"/>
        <v>22500</v>
      </c>
      <c r="I162" s="46">
        <f t="shared" si="10"/>
        <v>20</v>
      </c>
      <c r="J162" s="46">
        <f t="shared" si="11"/>
        <v>18000</v>
      </c>
      <c r="K162" s="48">
        <v>450</v>
      </c>
      <c r="L162" s="44" t="s">
        <v>18</v>
      </c>
      <c r="M162" s="49" t="s">
        <v>19</v>
      </c>
    </row>
    <row r="163" spans="1:13" x14ac:dyDescent="0.3">
      <c r="A163" s="42">
        <v>42356.282384259262</v>
      </c>
      <c r="B163" s="43">
        <v>5</v>
      </c>
      <c r="C163" s="44" t="s">
        <v>22</v>
      </c>
      <c r="D163" s="45">
        <v>1000</v>
      </c>
      <c r="E163" s="46">
        <v>45</v>
      </c>
      <c r="F163" s="46">
        <f t="shared" si="8"/>
        <v>45000</v>
      </c>
      <c r="G163" s="47">
        <v>25</v>
      </c>
      <c r="H163" s="46">
        <f t="shared" si="9"/>
        <v>25000</v>
      </c>
      <c r="I163" s="46">
        <f t="shared" si="10"/>
        <v>20</v>
      </c>
      <c r="J163" s="46">
        <f t="shared" si="11"/>
        <v>20000</v>
      </c>
      <c r="K163" s="48">
        <v>450</v>
      </c>
      <c r="L163" s="44" t="s">
        <v>18</v>
      </c>
      <c r="M163" s="49" t="s">
        <v>19</v>
      </c>
    </row>
    <row r="164" spans="1:13" x14ac:dyDescent="0.3">
      <c r="A164" s="42">
        <v>42114.079085648147</v>
      </c>
      <c r="B164" s="43">
        <v>5</v>
      </c>
      <c r="C164" s="44" t="s">
        <v>22</v>
      </c>
      <c r="D164" s="45">
        <v>90</v>
      </c>
      <c r="E164" s="46">
        <v>45</v>
      </c>
      <c r="F164" s="46">
        <f t="shared" si="8"/>
        <v>4050</v>
      </c>
      <c r="G164" s="47">
        <v>25</v>
      </c>
      <c r="H164" s="46">
        <f t="shared" si="9"/>
        <v>2250</v>
      </c>
      <c r="I164" s="46">
        <f t="shared" si="10"/>
        <v>20</v>
      </c>
      <c r="J164" s="46">
        <f t="shared" si="11"/>
        <v>1800</v>
      </c>
      <c r="K164" s="48">
        <v>686</v>
      </c>
      <c r="L164" s="44" t="s">
        <v>31</v>
      </c>
      <c r="M164" s="49" t="s">
        <v>17</v>
      </c>
    </row>
    <row r="165" spans="1:13" x14ac:dyDescent="0.3">
      <c r="A165" s="42">
        <v>42178.807916666665</v>
      </c>
      <c r="B165" s="43">
        <v>5</v>
      </c>
      <c r="C165" s="44" t="s">
        <v>22</v>
      </c>
      <c r="D165" s="45">
        <v>360</v>
      </c>
      <c r="E165" s="46">
        <v>45</v>
      </c>
      <c r="F165" s="46">
        <f t="shared" si="8"/>
        <v>16200</v>
      </c>
      <c r="G165" s="47">
        <v>25</v>
      </c>
      <c r="H165" s="46">
        <f t="shared" si="9"/>
        <v>9000</v>
      </c>
      <c r="I165" s="46">
        <f t="shared" si="10"/>
        <v>20</v>
      </c>
      <c r="J165" s="46">
        <f t="shared" si="11"/>
        <v>7200</v>
      </c>
      <c r="K165" s="48">
        <v>686</v>
      </c>
      <c r="L165" s="44" t="s">
        <v>31</v>
      </c>
      <c r="M165" s="49" t="s">
        <v>17</v>
      </c>
    </row>
    <row r="166" spans="1:13" x14ac:dyDescent="0.3">
      <c r="A166" s="50">
        <v>42285.127314814818</v>
      </c>
      <c r="B166" s="51">
        <v>16</v>
      </c>
      <c r="C166" s="52" t="s">
        <v>12</v>
      </c>
      <c r="D166" s="53">
        <v>50</v>
      </c>
      <c r="E166" s="54">
        <v>16</v>
      </c>
      <c r="F166" s="54">
        <f t="shared" si="8"/>
        <v>800</v>
      </c>
      <c r="G166" s="55">
        <v>14</v>
      </c>
      <c r="H166" s="54">
        <f t="shared" si="9"/>
        <v>700</v>
      </c>
      <c r="I166" s="54">
        <f t="shared" si="10"/>
        <v>2</v>
      </c>
      <c r="J166" s="54">
        <f t="shared" si="11"/>
        <v>100</v>
      </c>
      <c r="K166" s="56">
        <v>7</v>
      </c>
      <c r="L166" s="52" t="s">
        <v>24</v>
      </c>
      <c r="M166" s="57" t="s">
        <v>17</v>
      </c>
    </row>
    <row r="167" spans="1:13" x14ac:dyDescent="0.3">
      <c r="A167" s="50">
        <v>42069.518379629626</v>
      </c>
      <c r="B167" s="51">
        <v>16</v>
      </c>
      <c r="C167" s="52" t="s">
        <v>12</v>
      </c>
      <c r="D167" s="53">
        <v>80</v>
      </c>
      <c r="E167" s="54">
        <v>16</v>
      </c>
      <c r="F167" s="54">
        <f t="shared" si="8"/>
        <v>1280</v>
      </c>
      <c r="G167" s="55">
        <v>14</v>
      </c>
      <c r="H167" s="54">
        <f t="shared" si="9"/>
        <v>1120</v>
      </c>
      <c r="I167" s="54">
        <f t="shared" si="10"/>
        <v>2</v>
      </c>
      <c r="J167" s="54">
        <f t="shared" si="11"/>
        <v>160</v>
      </c>
      <c r="K167" s="56">
        <v>7</v>
      </c>
      <c r="L167" s="52" t="s">
        <v>24</v>
      </c>
      <c r="M167" s="57" t="s">
        <v>14</v>
      </c>
    </row>
    <row r="168" spans="1:13" x14ac:dyDescent="0.3">
      <c r="A168" s="50">
        <v>42259.740347222221</v>
      </c>
      <c r="B168" s="51">
        <v>16</v>
      </c>
      <c r="C168" s="52" t="s">
        <v>12</v>
      </c>
      <c r="D168" s="53">
        <v>80</v>
      </c>
      <c r="E168" s="54">
        <v>16</v>
      </c>
      <c r="F168" s="54">
        <f t="shared" si="8"/>
        <v>1280</v>
      </c>
      <c r="G168" s="55">
        <v>14</v>
      </c>
      <c r="H168" s="54">
        <f t="shared" si="9"/>
        <v>1120</v>
      </c>
      <c r="I168" s="54">
        <f t="shared" si="10"/>
        <v>2</v>
      </c>
      <c r="J168" s="54">
        <f t="shared" si="11"/>
        <v>160</v>
      </c>
      <c r="K168" s="56">
        <v>7</v>
      </c>
      <c r="L168" s="52" t="s">
        <v>24</v>
      </c>
      <c r="M168" s="57" t="s">
        <v>14</v>
      </c>
    </row>
    <row r="169" spans="1:13" x14ac:dyDescent="0.3">
      <c r="A169" s="50">
        <v>42011.614479166667</v>
      </c>
      <c r="B169" s="51">
        <v>16</v>
      </c>
      <c r="C169" s="52" t="s">
        <v>12</v>
      </c>
      <c r="D169" s="53">
        <v>146</v>
      </c>
      <c r="E169" s="54">
        <v>16</v>
      </c>
      <c r="F169" s="54">
        <f t="shared" si="8"/>
        <v>2336</v>
      </c>
      <c r="G169" s="55">
        <v>14</v>
      </c>
      <c r="H169" s="54">
        <f t="shared" si="9"/>
        <v>2044</v>
      </c>
      <c r="I169" s="54">
        <f t="shared" si="10"/>
        <v>2</v>
      </c>
      <c r="J169" s="54">
        <f t="shared" si="11"/>
        <v>292</v>
      </c>
      <c r="K169" s="56">
        <v>7</v>
      </c>
      <c r="L169" s="52" t="s">
        <v>24</v>
      </c>
      <c r="M169" s="57" t="s">
        <v>14</v>
      </c>
    </row>
    <row r="170" spans="1:13" x14ac:dyDescent="0.3">
      <c r="A170" s="50">
        <v>42040.828715277778</v>
      </c>
      <c r="B170" s="51">
        <v>16</v>
      </c>
      <c r="C170" s="52" t="s">
        <v>12</v>
      </c>
      <c r="D170" s="53">
        <v>321</v>
      </c>
      <c r="E170" s="54">
        <v>16</v>
      </c>
      <c r="F170" s="54">
        <f t="shared" si="8"/>
        <v>5136</v>
      </c>
      <c r="G170" s="55">
        <v>14</v>
      </c>
      <c r="H170" s="54">
        <f t="shared" si="9"/>
        <v>4494</v>
      </c>
      <c r="I170" s="54">
        <f t="shared" si="10"/>
        <v>2</v>
      </c>
      <c r="J170" s="54">
        <f t="shared" si="11"/>
        <v>642</v>
      </c>
      <c r="K170" s="56">
        <v>7</v>
      </c>
      <c r="L170" s="52" t="s">
        <v>24</v>
      </c>
      <c r="M170" s="57" t="s">
        <v>17</v>
      </c>
    </row>
    <row r="171" spans="1:13" x14ac:dyDescent="0.3">
      <c r="A171" s="50">
        <v>42117.027916666666</v>
      </c>
      <c r="B171" s="51">
        <v>16</v>
      </c>
      <c r="C171" s="52" t="s">
        <v>12</v>
      </c>
      <c r="D171" s="53">
        <v>340</v>
      </c>
      <c r="E171" s="54">
        <v>16</v>
      </c>
      <c r="F171" s="54">
        <f t="shared" si="8"/>
        <v>5440</v>
      </c>
      <c r="G171" s="55">
        <v>14</v>
      </c>
      <c r="H171" s="54">
        <f t="shared" si="9"/>
        <v>4760</v>
      </c>
      <c r="I171" s="54">
        <f t="shared" si="10"/>
        <v>2</v>
      </c>
      <c r="J171" s="54">
        <f t="shared" si="11"/>
        <v>680</v>
      </c>
      <c r="K171" s="56">
        <v>7</v>
      </c>
      <c r="L171" s="52" t="s">
        <v>24</v>
      </c>
      <c r="M171" s="57" t="s">
        <v>14</v>
      </c>
    </row>
    <row r="172" spans="1:13" x14ac:dyDescent="0.3">
      <c r="A172" s="50">
        <v>42170.280960648146</v>
      </c>
      <c r="B172" s="51">
        <v>16</v>
      </c>
      <c r="C172" s="52" t="s">
        <v>12</v>
      </c>
      <c r="D172" s="53">
        <v>370</v>
      </c>
      <c r="E172" s="54">
        <v>16</v>
      </c>
      <c r="F172" s="54">
        <f t="shared" si="8"/>
        <v>5920</v>
      </c>
      <c r="G172" s="55">
        <v>14</v>
      </c>
      <c r="H172" s="54">
        <f t="shared" si="9"/>
        <v>5180</v>
      </c>
      <c r="I172" s="54">
        <f t="shared" si="10"/>
        <v>2</v>
      </c>
      <c r="J172" s="54">
        <f t="shared" si="11"/>
        <v>740</v>
      </c>
      <c r="K172" s="56">
        <v>7</v>
      </c>
      <c r="L172" s="52" t="s">
        <v>24</v>
      </c>
      <c r="M172" s="57" t="s">
        <v>17</v>
      </c>
    </row>
    <row r="173" spans="1:13" x14ac:dyDescent="0.3">
      <c r="A173" s="50">
        <v>42079.887129629627</v>
      </c>
      <c r="B173" s="51">
        <v>16</v>
      </c>
      <c r="C173" s="52" t="s">
        <v>12</v>
      </c>
      <c r="D173" s="53">
        <v>380</v>
      </c>
      <c r="E173" s="54">
        <v>16</v>
      </c>
      <c r="F173" s="54">
        <f t="shared" si="8"/>
        <v>6080</v>
      </c>
      <c r="G173" s="55">
        <v>14</v>
      </c>
      <c r="H173" s="54">
        <f t="shared" si="9"/>
        <v>5320</v>
      </c>
      <c r="I173" s="54">
        <f t="shared" si="10"/>
        <v>2</v>
      </c>
      <c r="J173" s="54">
        <f t="shared" si="11"/>
        <v>760</v>
      </c>
      <c r="K173" s="56">
        <v>7</v>
      </c>
      <c r="L173" s="52" t="s">
        <v>24</v>
      </c>
      <c r="M173" s="57" t="s">
        <v>17</v>
      </c>
    </row>
    <row r="174" spans="1:13" x14ac:dyDescent="0.3">
      <c r="A174" s="50">
        <v>42220.699212962965</v>
      </c>
      <c r="B174" s="51">
        <v>16</v>
      </c>
      <c r="C174" s="52" t="s">
        <v>12</v>
      </c>
      <c r="D174" s="53">
        <v>400</v>
      </c>
      <c r="E174" s="54">
        <v>16</v>
      </c>
      <c r="F174" s="54">
        <f t="shared" si="8"/>
        <v>6400</v>
      </c>
      <c r="G174" s="55">
        <v>14</v>
      </c>
      <c r="H174" s="54">
        <f t="shared" si="9"/>
        <v>5600</v>
      </c>
      <c r="I174" s="54">
        <f t="shared" si="10"/>
        <v>2</v>
      </c>
      <c r="J174" s="54">
        <f t="shared" si="11"/>
        <v>800</v>
      </c>
      <c r="K174" s="56">
        <v>7</v>
      </c>
      <c r="L174" s="52" t="s">
        <v>24</v>
      </c>
      <c r="M174" s="57" t="s">
        <v>14</v>
      </c>
    </row>
    <row r="175" spans="1:13" x14ac:dyDescent="0.3">
      <c r="A175" s="50">
        <v>42252.368310185186</v>
      </c>
      <c r="B175" s="51">
        <v>16</v>
      </c>
      <c r="C175" s="52" t="s">
        <v>12</v>
      </c>
      <c r="D175" s="53">
        <v>410</v>
      </c>
      <c r="E175" s="54">
        <v>16</v>
      </c>
      <c r="F175" s="54">
        <f t="shared" si="8"/>
        <v>6560</v>
      </c>
      <c r="G175" s="55">
        <v>14</v>
      </c>
      <c r="H175" s="54">
        <f t="shared" si="9"/>
        <v>5740</v>
      </c>
      <c r="I175" s="54">
        <f t="shared" si="10"/>
        <v>2</v>
      </c>
      <c r="J175" s="54">
        <f t="shared" si="11"/>
        <v>820</v>
      </c>
      <c r="K175" s="56">
        <v>7</v>
      </c>
      <c r="L175" s="52" t="s">
        <v>24</v>
      </c>
      <c r="M175" s="57" t="s">
        <v>14</v>
      </c>
    </row>
    <row r="176" spans="1:13" x14ac:dyDescent="0.3">
      <c r="A176" s="50">
        <v>42011.614479166667</v>
      </c>
      <c r="B176" s="51">
        <v>16</v>
      </c>
      <c r="C176" s="52" t="s">
        <v>12</v>
      </c>
      <c r="D176" s="53">
        <v>520</v>
      </c>
      <c r="E176" s="54">
        <v>16</v>
      </c>
      <c r="F176" s="54">
        <f t="shared" si="8"/>
        <v>8320</v>
      </c>
      <c r="G176" s="55">
        <v>14</v>
      </c>
      <c r="H176" s="54">
        <f t="shared" si="9"/>
        <v>7280</v>
      </c>
      <c r="I176" s="54">
        <f t="shared" si="10"/>
        <v>2</v>
      </c>
      <c r="J176" s="54">
        <f t="shared" si="11"/>
        <v>1040</v>
      </c>
      <c r="K176" s="56">
        <v>7</v>
      </c>
      <c r="L176" s="52" t="s">
        <v>24</v>
      </c>
      <c r="M176" s="57" t="s">
        <v>14</v>
      </c>
    </row>
    <row r="177" spans="1:13" x14ac:dyDescent="0.3">
      <c r="A177" s="50">
        <v>42078.35738425926</v>
      </c>
      <c r="B177" s="51">
        <v>16</v>
      </c>
      <c r="C177" s="52" t="s">
        <v>12</v>
      </c>
      <c r="D177" s="53">
        <v>600</v>
      </c>
      <c r="E177" s="54">
        <v>16</v>
      </c>
      <c r="F177" s="54">
        <f t="shared" si="8"/>
        <v>9600</v>
      </c>
      <c r="G177" s="55">
        <v>14</v>
      </c>
      <c r="H177" s="54">
        <f t="shared" si="9"/>
        <v>8400</v>
      </c>
      <c r="I177" s="54">
        <f t="shared" si="10"/>
        <v>2</v>
      </c>
      <c r="J177" s="54">
        <f t="shared" si="11"/>
        <v>1200</v>
      </c>
      <c r="K177" s="56">
        <v>7</v>
      </c>
      <c r="L177" s="52" t="s">
        <v>24</v>
      </c>
      <c r="M177" s="57" t="s">
        <v>14</v>
      </c>
    </row>
    <row r="178" spans="1:13" x14ac:dyDescent="0.3">
      <c r="A178" s="50">
        <v>42078.35738425926</v>
      </c>
      <c r="B178" s="51">
        <v>16</v>
      </c>
      <c r="C178" s="52" t="s">
        <v>12</v>
      </c>
      <c r="D178" s="53">
        <v>680</v>
      </c>
      <c r="E178" s="54">
        <v>16</v>
      </c>
      <c r="F178" s="54">
        <f t="shared" si="8"/>
        <v>10880</v>
      </c>
      <c r="G178" s="55">
        <v>14</v>
      </c>
      <c r="H178" s="54">
        <f t="shared" si="9"/>
        <v>9520</v>
      </c>
      <c r="I178" s="54">
        <f t="shared" si="10"/>
        <v>2</v>
      </c>
      <c r="J178" s="54">
        <f t="shared" si="11"/>
        <v>1360</v>
      </c>
      <c r="K178" s="56">
        <v>7</v>
      </c>
      <c r="L178" s="52" t="s">
        <v>24</v>
      </c>
      <c r="M178" s="57" t="s">
        <v>14</v>
      </c>
    </row>
    <row r="179" spans="1:13" x14ac:dyDescent="0.3">
      <c r="A179" s="50">
        <v>42040.828715277778</v>
      </c>
      <c r="B179" s="51">
        <v>16</v>
      </c>
      <c r="C179" s="52" t="s">
        <v>12</v>
      </c>
      <c r="D179" s="53">
        <v>740</v>
      </c>
      <c r="E179" s="54">
        <v>16</v>
      </c>
      <c r="F179" s="54">
        <f t="shared" si="8"/>
        <v>11840</v>
      </c>
      <c r="G179" s="55">
        <v>14</v>
      </c>
      <c r="H179" s="54">
        <f t="shared" si="9"/>
        <v>10360</v>
      </c>
      <c r="I179" s="54">
        <f t="shared" si="10"/>
        <v>2</v>
      </c>
      <c r="J179" s="54">
        <f t="shared" si="11"/>
        <v>1480</v>
      </c>
      <c r="K179" s="56">
        <v>7</v>
      </c>
      <c r="L179" s="52" t="s">
        <v>24</v>
      </c>
      <c r="M179" s="57" t="s">
        <v>17</v>
      </c>
    </row>
    <row r="180" spans="1:13" x14ac:dyDescent="0.3">
      <c r="A180" s="50">
        <v>42308.14162037037</v>
      </c>
      <c r="B180" s="51">
        <v>16</v>
      </c>
      <c r="C180" s="52" t="s">
        <v>12</v>
      </c>
      <c r="D180" s="53">
        <v>790</v>
      </c>
      <c r="E180" s="54">
        <v>16</v>
      </c>
      <c r="F180" s="54">
        <f t="shared" si="8"/>
        <v>12640</v>
      </c>
      <c r="G180" s="55">
        <v>14</v>
      </c>
      <c r="H180" s="54">
        <f t="shared" si="9"/>
        <v>11060</v>
      </c>
      <c r="I180" s="54">
        <f t="shared" si="10"/>
        <v>2</v>
      </c>
      <c r="J180" s="54">
        <f t="shared" si="11"/>
        <v>1580</v>
      </c>
      <c r="K180" s="56">
        <v>7</v>
      </c>
      <c r="L180" s="52" t="s">
        <v>24</v>
      </c>
      <c r="M180" s="57" t="s">
        <v>14</v>
      </c>
    </row>
    <row r="181" spans="1:13" x14ac:dyDescent="0.3">
      <c r="A181" s="50">
        <v>42108.176840277774</v>
      </c>
      <c r="B181" s="51">
        <v>16</v>
      </c>
      <c r="C181" s="52" t="s">
        <v>12</v>
      </c>
      <c r="D181" s="53">
        <v>820</v>
      </c>
      <c r="E181" s="54">
        <v>16</v>
      </c>
      <c r="F181" s="54">
        <f t="shared" si="8"/>
        <v>13120</v>
      </c>
      <c r="G181" s="55">
        <v>14</v>
      </c>
      <c r="H181" s="54">
        <f t="shared" si="9"/>
        <v>11480</v>
      </c>
      <c r="I181" s="54">
        <f t="shared" si="10"/>
        <v>2</v>
      </c>
      <c r="J181" s="54">
        <f t="shared" si="11"/>
        <v>1640</v>
      </c>
      <c r="K181" s="56">
        <v>7</v>
      </c>
      <c r="L181" s="52" t="s">
        <v>24</v>
      </c>
      <c r="M181" s="57" t="s">
        <v>17</v>
      </c>
    </row>
    <row r="182" spans="1:13" x14ac:dyDescent="0.3">
      <c r="A182" s="50">
        <v>42069.518379629626</v>
      </c>
      <c r="B182" s="51">
        <v>16</v>
      </c>
      <c r="C182" s="52" t="s">
        <v>12</v>
      </c>
      <c r="D182" s="53">
        <v>855</v>
      </c>
      <c r="E182" s="54">
        <v>16</v>
      </c>
      <c r="F182" s="54">
        <f t="shared" si="8"/>
        <v>13680</v>
      </c>
      <c r="G182" s="55">
        <v>14</v>
      </c>
      <c r="H182" s="54">
        <f t="shared" si="9"/>
        <v>11970</v>
      </c>
      <c r="I182" s="54">
        <f t="shared" si="10"/>
        <v>2</v>
      </c>
      <c r="J182" s="54">
        <f t="shared" si="11"/>
        <v>1710</v>
      </c>
      <c r="K182" s="56">
        <v>7</v>
      </c>
      <c r="L182" s="52" t="s">
        <v>24</v>
      </c>
      <c r="M182" s="57" t="s">
        <v>14</v>
      </c>
    </row>
    <row r="183" spans="1:13" x14ac:dyDescent="0.3">
      <c r="A183" s="50">
        <v>42234.131365740737</v>
      </c>
      <c r="B183" s="51">
        <v>16</v>
      </c>
      <c r="C183" s="52" t="s">
        <v>12</v>
      </c>
      <c r="D183" s="53">
        <v>930</v>
      </c>
      <c r="E183" s="54">
        <v>16</v>
      </c>
      <c r="F183" s="54">
        <f t="shared" si="8"/>
        <v>14880</v>
      </c>
      <c r="G183" s="55">
        <v>14</v>
      </c>
      <c r="H183" s="54">
        <f t="shared" si="9"/>
        <v>13020</v>
      </c>
      <c r="I183" s="54">
        <f t="shared" si="10"/>
        <v>2</v>
      </c>
      <c r="J183" s="54">
        <f t="shared" si="11"/>
        <v>1860</v>
      </c>
      <c r="K183" s="56">
        <v>7</v>
      </c>
      <c r="L183" s="52" t="s">
        <v>24</v>
      </c>
      <c r="M183" s="57" t="s">
        <v>14</v>
      </c>
    </row>
    <row r="184" spans="1:13" x14ac:dyDescent="0.3">
      <c r="A184" s="50">
        <v>42112.088726851849</v>
      </c>
      <c r="B184" s="51">
        <v>16</v>
      </c>
      <c r="C184" s="52" t="s">
        <v>12</v>
      </c>
      <c r="D184" s="53">
        <v>170</v>
      </c>
      <c r="E184" s="54">
        <v>16</v>
      </c>
      <c r="F184" s="54">
        <f t="shared" si="8"/>
        <v>2720</v>
      </c>
      <c r="G184" s="55">
        <v>14</v>
      </c>
      <c r="H184" s="54">
        <f t="shared" si="9"/>
        <v>2380</v>
      </c>
      <c r="I184" s="54">
        <f t="shared" si="10"/>
        <v>2</v>
      </c>
      <c r="J184" s="54">
        <f t="shared" si="11"/>
        <v>340</v>
      </c>
      <c r="K184" s="56">
        <v>14</v>
      </c>
      <c r="L184" s="52" t="s">
        <v>25</v>
      </c>
      <c r="M184" s="57" t="s">
        <v>14</v>
      </c>
    </row>
    <row r="185" spans="1:13" x14ac:dyDescent="0.3">
      <c r="A185" s="50">
        <v>42346.005694444444</v>
      </c>
      <c r="B185" s="51">
        <v>16</v>
      </c>
      <c r="C185" s="52" t="s">
        <v>12</v>
      </c>
      <c r="D185" s="53">
        <v>200</v>
      </c>
      <c r="E185" s="54">
        <v>16</v>
      </c>
      <c r="F185" s="54">
        <f t="shared" si="8"/>
        <v>3200</v>
      </c>
      <c r="G185" s="55">
        <v>14</v>
      </c>
      <c r="H185" s="54">
        <f t="shared" si="9"/>
        <v>2800</v>
      </c>
      <c r="I185" s="54">
        <f t="shared" si="10"/>
        <v>2</v>
      </c>
      <c r="J185" s="54">
        <f t="shared" si="11"/>
        <v>400</v>
      </c>
      <c r="K185" s="56">
        <v>14</v>
      </c>
      <c r="L185" s="52" t="s">
        <v>25</v>
      </c>
      <c r="M185" s="57" t="s">
        <v>14</v>
      </c>
    </row>
    <row r="186" spans="1:13" x14ac:dyDescent="0.3">
      <c r="A186" s="50">
        <v>42022.294907407406</v>
      </c>
      <c r="B186" s="51">
        <v>16</v>
      </c>
      <c r="C186" s="52" t="s">
        <v>12</v>
      </c>
      <c r="D186" s="53">
        <v>420</v>
      </c>
      <c r="E186" s="54">
        <v>16</v>
      </c>
      <c r="F186" s="54">
        <f t="shared" si="8"/>
        <v>6720</v>
      </c>
      <c r="G186" s="55">
        <v>14</v>
      </c>
      <c r="H186" s="54">
        <f t="shared" si="9"/>
        <v>5880</v>
      </c>
      <c r="I186" s="54">
        <f t="shared" si="10"/>
        <v>2</v>
      </c>
      <c r="J186" s="54">
        <f t="shared" si="11"/>
        <v>840</v>
      </c>
      <c r="K186" s="56">
        <v>14</v>
      </c>
      <c r="L186" s="52" t="s">
        <v>25</v>
      </c>
      <c r="M186" s="57" t="s">
        <v>14</v>
      </c>
    </row>
    <row r="187" spans="1:13" x14ac:dyDescent="0.3">
      <c r="A187" s="50">
        <v>42357.823912037034</v>
      </c>
      <c r="B187" s="51">
        <v>16</v>
      </c>
      <c r="C187" s="52" t="s">
        <v>12</v>
      </c>
      <c r="D187" s="53">
        <v>450</v>
      </c>
      <c r="E187" s="54">
        <v>16</v>
      </c>
      <c r="F187" s="54">
        <f t="shared" si="8"/>
        <v>7200</v>
      </c>
      <c r="G187" s="55">
        <v>14</v>
      </c>
      <c r="H187" s="54">
        <f t="shared" si="9"/>
        <v>6300</v>
      </c>
      <c r="I187" s="54">
        <f t="shared" si="10"/>
        <v>2</v>
      </c>
      <c r="J187" s="54">
        <f t="shared" si="11"/>
        <v>900</v>
      </c>
      <c r="K187" s="56">
        <v>14</v>
      </c>
      <c r="L187" s="52" t="s">
        <v>25</v>
      </c>
      <c r="M187" s="57" t="s">
        <v>17</v>
      </c>
    </row>
    <row r="188" spans="1:13" x14ac:dyDescent="0.3">
      <c r="A188" s="50">
        <v>42054.536412037036</v>
      </c>
      <c r="B188" s="51">
        <v>16</v>
      </c>
      <c r="C188" s="52" t="s">
        <v>12</v>
      </c>
      <c r="D188" s="53">
        <v>500</v>
      </c>
      <c r="E188" s="54">
        <v>16</v>
      </c>
      <c r="F188" s="54">
        <f t="shared" si="8"/>
        <v>8000</v>
      </c>
      <c r="G188" s="55">
        <v>14</v>
      </c>
      <c r="H188" s="54">
        <f t="shared" si="9"/>
        <v>7000</v>
      </c>
      <c r="I188" s="54">
        <f t="shared" si="10"/>
        <v>2</v>
      </c>
      <c r="J188" s="54">
        <f t="shared" si="11"/>
        <v>1000</v>
      </c>
      <c r="K188" s="56">
        <v>14</v>
      </c>
      <c r="L188" s="52" t="s">
        <v>25</v>
      </c>
      <c r="M188" s="57" t="s">
        <v>17</v>
      </c>
    </row>
    <row r="189" spans="1:13" x14ac:dyDescent="0.3">
      <c r="A189" s="50">
        <v>42022.294907407406</v>
      </c>
      <c r="B189" s="51">
        <v>16</v>
      </c>
      <c r="C189" s="52" t="s">
        <v>12</v>
      </c>
      <c r="D189" s="53">
        <v>500</v>
      </c>
      <c r="E189" s="54">
        <v>16</v>
      </c>
      <c r="F189" s="54">
        <f t="shared" si="8"/>
        <v>8000</v>
      </c>
      <c r="G189" s="55">
        <v>14</v>
      </c>
      <c r="H189" s="54">
        <f t="shared" si="9"/>
        <v>7000</v>
      </c>
      <c r="I189" s="54">
        <f t="shared" si="10"/>
        <v>2</v>
      </c>
      <c r="J189" s="54">
        <f t="shared" si="11"/>
        <v>1000</v>
      </c>
      <c r="K189" s="56">
        <v>14</v>
      </c>
      <c r="L189" s="52" t="s">
        <v>25</v>
      </c>
      <c r="M189" s="57" t="s">
        <v>14</v>
      </c>
    </row>
    <row r="190" spans="1:13" x14ac:dyDescent="0.3">
      <c r="A190" s="50">
        <v>42007</v>
      </c>
      <c r="B190" s="51">
        <v>16</v>
      </c>
      <c r="C190" s="52" t="s">
        <v>12</v>
      </c>
      <c r="D190" s="53">
        <v>670</v>
      </c>
      <c r="E190" s="54">
        <v>16</v>
      </c>
      <c r="F190" s="54">
        <f t="shared" si="8"/>
        <v>10720</v>
      </c>
      <c r="G190" s="55">
        <v>14</v>
      </c>
      <c r="H190" s="54">
        <f t="shared" si="9"/>
        <v>9380</v>
      </c>
      <c r="I190" s="54">
        <f t="shared" si="10"/>
        <v>2</v>
      </c>
      <c r="J190" s="54">
        <f t="shared" si="11"/>
        <v>1340</v>
      </c>
      <c r="K190" s="56">
        <v>14</v>
      </c>
      <c r="L190" s="52" t="s">
        <v>25</v>
      </c>
      <c r="M190" s="57" t="s">
        <v>14</v>
      </c>
    </row>
    <row r="191" spans="1:13" x14ac:dyDescent="0.3">
      <c r="A191" s="50">
        <v>42010.195324074077</v>
      </c>
      <c r="B191" s="51">
        <v>16</v>
      </c>
      <c r="C191" s="52" t="s">
        <v>12</v>
      </c>
      <c r="D191" s="53">
        <v>670</v>
      </c>
      <c r="E191" s="54">
        <v>16</v>
      </c>
      <c r="F191" s="54">
        <f t="shared" si="8"/>
        <v>10720</v>
      </c>
      <c r="G191" s="55">
        <v>14</v>
      </c>
      <c r="H191" s="54">
        <f t="shared" si="9"/>
        <v>9380</v>
      </c>
      <c r="I191" s="54">
        <f t="shared" si="10"/>
        <v>2</v>
      </c>
      <c r="J191" s="54">
        <f t="shared" si="11"/>
        <v>1340</v>
      </c>
      <c r="K191" s="56">
        <v>14</v>
      </c>
      <c r="L191" s="52" t="s">
        <v>25</v>
      </c>
      <c r="M191" s="57" t="s">
        <v>14</v>
      </c>
    </row>
    <row r="192" spans="1:13" x14ac:dyDescent="0.3">
      <c r="A192" s="50">
        <v>42054.536412037036</v>
      </c>
      <c r="B192" s="51">
        <v>16</v>
      </c>
      <c r="C192" s="52" t="s">
        <v>12</v>
      </c>
      <c r="D192" s="53">
        <v>680</v>
      </c>
      <c r="E192" s="54">
        <v>16</v>
      </c>
      <c r="F192" s="54">
        <f t="shared" si="8"/>
        <v>10880</v>
      </c>
      <c r="G192" s="55">
        <v>14</v>
      </c>
      <c r="H192" s="54">
        <f t="shared" si="9"/>
        <v>9520</v>
      </c>
      <c r="I192" s="54">
        <f t="shared" si="10"/>
        <v>2</v>
      </c>
      <c r="J192" s="54">
        <f t="shared" si="11"/>
        <v>1360</v>
      </c>
      <c r="K192" s="56">
        <v>14</v>
      </c>
      <c r="L192" s="52" t="s">
        <v>25</v>
      </c>
      <c r="M192" s="57" t="s">
        <v>17</v>
      </c>
    </row>
    <row r="193" spans="1:13" x14ac:dyDescent="0.3">
      <c r="A193" s="50">
        <v>42037.947094907409</v>
      </c>
      <c r="B193" s="51">
        <v>16</v>
      </c>
      <c r="C193" s="52" t="s">
        <v>12</v>
      </c>
      <c r="D193" s="53">
        <v>789</v>
      </c>
      <c r="E193" s="54">
        <v>16</v>
      </c>
      <c r="F193" s="54">
        <f t="shared" si="8"/>
        <v>12624</v>
      </c>
      <c r="G193" s="55">
        <v>14</v>
      </c>
      <c r="H193" s="54">
        <f t="shared" si="9"/>
        <v>11046</v>
      </c>
      <c r="I193" s="54">
        <f t="shared" si="10"/>
        <v>2</v>
      </c>
      <c r="J193" s="54">
        <f t="shared" si="11"/>
        <v>1578</v>
      </c>
      <c r="K193" s="56">
        <v>14</v>
      </c>
      <c r="L193" s="52" t="s">
        <v>25</v>
      </c>
      <c r="M193" s="57" t="s">
        <v>17</v>
      </c>
    </row>
    <row r="194" spans="1:13" x14ac:dyDescent="0.3">
      <c r="A194" s="50">
        <v>42037.947094907409</v>
      </c>
      <c r="B194" s="51">
        <v>16</v>
      </c>
      <c r="C194" s="52" t="s">
        <v>12</v>
      </c>
      <c r="D194" s="53">
        <v>820</v>
      </c>
      <c r="E194" s="54">
        <v>16</v>
      </c>
      <c r="F194" s="54">
        <f t="shared" si="8"/>
        <v>13120</v>
      </c>
      <c r="G194" s="55">
        <v>14</v>
      </c>
      <c r="H194" s="54">
        <f t="shared" si="9"/>
        <v>11480</v>
      </c>
      <c r="I194" s="54">
        <f t="shared" si="10"/>
        <v>2</v>
      </c>
      <c r="J194" s="54">
        <f t="shared" si="11"/>
        <v>1640</v>
      </c>
      <c r="K194" s="56">
        <v>14</v>
      </c>
      <c r="L194" s="52" t="s">
        <v>25</v>
      </c>
      <c r="M194" s="57" t="s">
        <v>17</v>
      </c>
    </row>
    <row r="195" spans="1:13" x14ac:dyDescent="0.3">
      <c r="A195" s="50">
        <v>42283.272013888891</v>
      </c>
      <c r="B195" s="51">
        <v>16</v>
      </c>
      <c r="C195" s="52" t="s">
        <v>12</v>
      </c>
      <c r="D195" s="53">
        <v>910</v>
      </c>
      <c r="E195" s="54">
        <v>16</v>
      </c>
      <c r="F195" s="54">
        <f t="shared" ref="F195:F258" si="12">E195*D195</f>
        <v>14560</v>
      </c>
      <c r="G195" s="55">
        <v>14</v>
      </c>
      <c r="H195" s="54">
        <f t="shared" ref="H195:H258" si="13">G195*D195</f>
        <v>12740</v>
      </c>
      <c r="I195" s="54">
        <f t="shared" ref="I195:I258" si="14">E195-G195</f>
        <v>2</v>
      </c>
      <c r="J195" s="54">
        <f t="shared" ref="J195:J258" si="15">I195*D195</f>
        <v>1820</v>
      </c>
      <c r="K195" s="56">
        <v>14</v>
      </c>
      <c r="L195" s="52" t="s">
        <v>25</v>
      </c>
      <c r="M195" s="57" t="s">
        <v>17</v>
      </c>
    </row>
    <row r="196" spans="1:13" x14ac:dyDescent="0.3">
      <c r="A196" s="50">
        <v>42096.902002314811</v>
      </c>
      <c r="B196" s="51">
        <v>16</v>
      </c>
      <c r="C196" s="52" t="s">
        <v>12</v>
      </c>
      <c r="D196" s="53">
        <v>960</v>
      </c>
      <c r="E196" s="54">
        <v>16</v>
      </c>
      <c r="F196" s="54">
        <f t="shared" si="12"/>
        <v>15360</v>
      </c>
      <c r="G196" s="55">
        <v>14</v>
      </c>
      <c r="H196" s="54">
        <f t="shared" si="13"/>
        <v>13440</v>
      </c>
      <c r="I196" s="54">
        <f t="shared" si="14"/>
        <v>2</v>
      </c>
      <c r="J196" s="54">
        <f t="shared" si="15"/>
        <v>1920</v>
      </c>
      <c r="K196" s="56">
        <v>14</v>
      </c>
      <c r="L196" s="52" t="s">
        <v>25</v>
      </c>
      <c r="M196" s="57" t="s">
        <v>14</v>
      </c>
    </row>
    <row r="197" spans="1:13" x14ac:dyDescent="0.3">
      <c r="A197" s="50">
        <v>42170.191874999997</v>
      </c>
      <c r="B197" s="51">
        <v>16</v>
      </c>
      <c r="C197" s="52" t="s">
        <v>12</v>
      </c>
      <c r="D197" s="53">
        <v>100</v>
      </c>
      <c r="E197" s="54">
        <v>16</v>
      </c>
      <c r="F197" s="54">
        <f t="shared" si="12"/>
        <v>1600</v>
      </c>
      <c r="G197" s="55">
        <v>14</v>
      </c>
      <c r="H197" s="54">
        <f t="shared" si="13"/>
        <v>1400</v>
      </c>
      <c r="I197" s="54">
        <f t="shared" si="14"/>
        <v>2</v>
      </c>
      <c r="J197" s="54">
        <f t="shared" si="15"/>
        <v>200</v>
      </c>
      <c r="K197" s="56">
        <v>23</v>
      </c>
      <c r="L197" s="52" t="s">
        <v>21</v>
      </c>
      <c r="M197" s="57" t="s">
        <v>17</v>
      </c>
    </row>
    <row r="198" spans="1:13" x14ac:dyDescent="0.3">
      <c r="A198" s="50">
        <v>42035.700949074075</v>
      </c>
      <c r="B198" s="51">
        <v>16</v>
      </c>
      <c r="C198" s="52" t="s">
        <v>12</v>
      </c>
      <c r="D198" s="53">
        <v>123</v>
      </c>
      <c r="E198" s="54">
        <v>16</v>
      </c>
      <c r="F198" s="54">
        <f t="shared" si="12"/>
        <v>1968</v>
      </c>
      <c r="G198" s="55">
        <v>14</v>
      </c>
      <c r="H198" s="54">
        <f t="shared" si="13"/>
        <v>1722</v>
      </c>
      <c r="I198" s="54">
        <f t="shared" si="14"/>
        <v>2</v>
      </c>
      <c r="J198" s="54">
        <f t="shared" si="15"/>
        <v>246</v>
      </c>
      <c r="K198" s="56">
        <v>23</v>
      </c>
      <c r="L198" s="52" t="s">
        <v>21</v>
      </c>
      <c r="M198" s="57" t="s">
        <v>17</v>
      </c>
    </row>
    <row r="199" spans="1:13" x14ac:dyDescent="0.3">
      <c r="A199" s="50">
        <v>42011.360405092593</v>
      </c>
      <c r="B199" s="51">
        <v>16</v>
      </c>
      <c r="C199" s="52" t="s">
        <v>12</v>
      </c>
      <c r="D199" s="53">
        <v>152</v>
      </c>
      <c r="E199" s="54">
        <v>16</v>
      </c>
      <c r="F199" s="54">
        <f t="shared" si="12"/>
        <v>2432</v>
      </c>
      <c r="G199" s="55">
        <v>14</v>
      </c>
      <c r="H199" s="54">
        <f t="shared" si="13"/>
        <v>2128</v>
      </c>
      <c r="I199" s="54">
        <f t="shared" si="14"/>
        <v>2</v>
      </c>
      <c r="J199" s="54">
        <f t="shared" si="15"/>
        <v>304</v>
      </c>
      <c r="K199" s="56">
        <v>23</v>
      </c>
      <c r="L199" s="52" t="s">
        <v>21</v>
      </c>
      <c r="M199" s="57" t="s">
        <v>17</v>
      </c>
    </row>
    <row r="200" spans="1:13" x14ac:dyDescent="0.3">
      <c r="A200" s="50">
        <v>42356.282384259262</v>
      </c>
      <c r="B200" s="51">
        <v>16</v>
      </c>
      <c r="C200" s="52" t="s">
        <v>12</v>
      </c>
      <c r="D200" s="53">
        <v>240</v>
      </c>
      <c r="E200" s="54">
        <v>16</v>
      </c>
      <c r="F200" s="54">
        <f t="shared" si="12"/>
        <v>3840</v>
      </c>
      <c r="G200" s="55">
        <v>14</v>
      </c>
      <c r="H200" s="54">
        <f t="shared" si="13"/>
        <v>3360</v>
      </c>
      <c r="I200" s="54">
        <f t="shared" si="14"/>
        <v>2</v>
      </c>
      <c r="J200" s="54">
        <f t="shared" si="15"/>
        <v>480</v>
      </c>
      <c r="K200" s="56">
        <v>23</v>
      </c>
      <c r="L200" s="52" t="s">
        <v>21</v>
      </c>
      <c r="M200" s="57" t="s">
        <v>14</v>
      </c>
    </row>
    <row r="201" spans="1:13" x14ac:dyDescent="0.3">
      <c r="A201" s="50">
        <v>42250.319895833331</v>
      </c>
      <c r="B201" s="51">
        <v>16</v>
      </c>
      <c r="C201" s="52" t="s">
        <v>12</v>
      </c>
      <c r="D201" s="53">
        <v>320</v>
      </c>
      <c r="E201" s="54">
        <v>16</v>
      </c>
      <c r="F201" s="54">
        <f t="shared" si="12"/>
        <v>5120</v>
      </c>
      <c r="G201" s="55">
        <v>14</v>
      </c>
      <c r="H201" s="54">
        <f t="shared" si="13"/>
        <v>4480</v>
      </c>
      <c r="I201" s="54">
        <f t="shared" si="14"/>
        <v>2</v>
      </c>
      <c r="J201" s="54">
        <f t="shared" si="15"/>
        <v>640</v>
      </c>
      <c r="K201" s="56">
        <v>23</v>
      </c>
      <c r="L201" s="52" t="s">
        <v>21</v>
      </c>
      <c r="M201" s="57" t="s">
        <v>14</v>
      </c>
    </row>
    <row r="202" spans="1:13" x14ac:dyDescent="0.3">
      <c r="A202" s="50">
        <v>42045.885277777779</v>
      </c>
      <c r="B202" s="51">
        <v>16</v>
      </c>
      <c r="C202" s="52" t="s">
        <v>12</v>
      </c>
      <c r="D202" s="53">
        <v>454</v>
      </c>
      <c r="E202" s="54">
        <v>16</v>
      </c>
      <c r="F202" s="54">
        <f t="shared" si="12"/>
        <v>7264</v>
      </c>
      <c r="G202" s="55">
        <v>14</v>
      </c>
      <c r="H202" s="54">
        <f t="shared" si="13"/>
        <v>6356</v>
      </c>
      <c r="I202" s="54">
        <f t="shared" si="14"/>
        <v>2</v>
      </c>
      <c r="J202" s="54">
        <f t="shared" si="15"/>
        <v>908</v>
      </c>
      <c r="K202" s="56">
        <v>23</v>
      </c>
      <c r="L202" s="52" t="s">
        <v>21</v>
      </c>
      <c r="M202" s="57" t="s">
        <v>14</v>
      </c>
    </row>
    <row r="203" spans="1:13" x14ac:dyDescent="0.3">
      <c r="A203" s="50">
        <v>42011.360405092593</v>
      </c>
      <c r="B203" s="51">
        <v>16</v>
      </c>
      <c r="C203" s="52" t="s">
        <v>12</v>
      </c>
      <c r="D203" s="53">
        <v>460</v>
      </c>
      <c r="E203" s="54">
        <v>16</v>
      </c>
      <c r="F203" s="54">
        <f t="shared" si="12"/>
        <v>7360</v>
      </c>
      <c r="G203" s="55">
        <v>14</v>
      </c>
      <c r="H203" s="54">
        <f t="shared" si="13"/>
        <v>6440</v>
      </c>
      <c r="I203" s="54">
        <f t="shared" si="14"/>
        <v>2</v>
      </c>
      <c r="J203" s="54">
        <f t="shared" si="15"/>
        <v>920</v>
      </c>
      <c r="K203" s="56">
        <v>23</v>
      </c>
      <c r="L203" s="52" t="s">
        <v>21</v>
      </c>
      <c r="M203" s="57" t="s">
        <v>17</v>
      </c>
    </row>
    <row r="204" spans="1:13" x14ac:dyDescent="0.3">
      <c r="A204" s="50">
        <v>42150.057118055556</v>
      </c>
      <c r="B204" s="51">
        <v>16</v>
      </c>
      <c r="C204" s="52" t="s">
        <v>12</v>
      </c>
      <c r="D204" s="53">
        <v>460</v>
      </c>
      <c r="E204" s="54">
        <v>16</v>
      </c>
      <c r="F204" s="54">
        <f t="shared" si="12"/>
        <v>7360</v>
      </c>
      <c r="G204" s="55">
        <v>14</v>
      </c>
      <c r="H204" s="54">
        <f t="shared" si="13"/>
        <v>6440</v>
      </c>
      <c r="I204" s="54">
        <f t="shared" si="14"/>
        <v>2</v>
      </c>
      <c r="J204" s="54">
        <f t="shared" si="15"/>
        <v>920</v>
      </c>
      <c r="K204" s="56">
        <v>23</v>
      </c>
      <c r="L204" s="52" t="s">
        <v>21</v>
      </c>
      <c r="M204" s="57" t="s">
        <v>17</v>
      </c>
    </row>
    <row r="205" spans="1:13" x14ac:dyDescent="0.3">
      <c r="A205" s="50">
        <v>42028.871388888889</v>
      </c>
      <c r="B205" s="51">
        <v>16</v>
      </c>
      <c r="C205" s="52" t="s">
        <v>12</v>
      </c>
      <c r="D205" s="53">
        <v>500</v>
      </c>
      <c r="E205" s="54">
        <v>16</v>
      </c>
      <c r="F205" s="54">
        <f t="shared" si="12"/>
        <v>8000</v>
      </c>
      <c r="G205" s="55">
        <v>14</v>
      </c>
      <c r="H205" s="54">
        <f t="shared" si="13"/>
        <v>7000</v>
      </c>
      <c r="I205" s="54">
        <f t="shared" si="14"/>
        <v>2</v>
      </c>
      <c r="J205" s="54">
        <f t="shared" si="15"/>
        <v>1000</v>
      </c>
      <c r="K205" s="56">
        <v>23</v>
      </c>
      <c r="L205" s="52" t="s">
        <v>21</v>
      </c>
      <c r="M205" s="57" t="s">
        <v>17</v>
      </c>
    </row>
    <row r="206" spans="1:13" x14ac:dyDescent="0.3">
      <c r="A206" s="50">
        <v>42035.700949074075</v>
      </c>
      <c r="B206" s="51">
        <v>16</v>
      </c>
      <c r="C206" s="52" t="s">
        <v>12</v>
      </c>
      <c r="D206" s="53">
        <v>510</v>
      </c>
      <c r="E206" s="54">
        <v>16</v>
      </c>
      <c r="F206" s="54">
        <f t="shared" si="12"/>
        <v>8160</v>
      </c>
      <c r="G206" s="55">
        <v>14</v>
      </c>
      <c r="H206" s="54">
        <f t="shared" si="13"/>
        <v>7140</v>
      </c>
      <c r="I206" s="54">
        <f t="shared" si="14"/>
        <v>2</v>
      </c>
      <c r="J206" s="54">
        <f t="shared" si="15"/>
        <v>1020</v>
      </c>
      <c r="K206" s="56">
        <v>23</v>
      </c>
      <c r="L206" s="52" t="s">
        <v>21</v>
      </c>
      <c r="M206" s="57" t="s">
        <v>17</v>
      </c>
    </row>
    <row r="207" spans="1:13" x14ac:dyDescent="0.3">
      <c r="A207" s="50">
        <v>42344.888344907406</v>
      </c>
      <c r="B207" s="51">
        <v>16</v>
      </c>
      <c r="C207" s="52" t="s">
        <v>12</v>
      </c>
      <c r="D207" s="53">
        <v>510</v>
      </c>
      <c r="E207" s="54">
        <v>16</v>
      </c>
      <c r="F207" s="54">
        <f t="shared" si="12"/>
        <v>8160</v>
      </c>
      <c r="G207" s="55">
        <v>14</v>
      </c>
      <c r="H207" s="54">
        <f t="shared" si="13"/>
        <v>7140</v>
      </c>
      <c r="I207" s="54">
        <f t="shared" si="14"/>
        <v>2</v>
      </c>
      <c r="J207" s="54">
        <f t="shared" si="15"/>
        <v>1020</v>
      </c>
      <c r="K207" s="56">
        <v>23</v>
      </c>
      <c r="L207" s="52" t="s">
        <v>21</v>
      </c>
      <c r="M207" s="57" t="s">
        <v>14</v>
      </c>
    </row>
    <row r="208" spans="1:13" x14ac:dyDescent="0.3">
      <c r="A208" s="50">
        <v>42028.871388888889</v>
      </c>
      <c r="B208" s="51">
        <v>16</v>
      </c>
      <c r="C208" s="52" t="s">
        <v>12</v>
      </c>
      <c r="D208" s="53">
        <v>580</v>
      </c>
      <c r="E208" s="54">
        <v>16</v>
      </c>
      <c r="F208" s="54">
        <f t="shared" si="12"/>
        <v>9280</v>
      </c>
      <c r="G208" s="55">
        <v>14</v>
      </c>
      <c r="H208" s="54">
        <f t="shared" si="13"/>
        <v>8120</v>
      </c>
      <c r="I208" s="54">
        <f t="shared" si="14"/>
        <v>2</v>
      </c>
      <c r="J208" s="54">
        <f t="shared" si="15"/>
        <v>1160</v>
      </c>
      <c r="K208" s="56">
        <v>23</v>
      </c>
      <c r="L208" s="52" t="s">
        <v>21</v>
      </c>
      <c r="M208" s="57" t="s">
        <v>17</v>
      </c>
    </row>
    <row r="209" spans="1:13" x14ac:dyDescent="0.3">
      <c r="A209" s="50">
        <v>42232.678055555552</v>
      </c>
      <c r="B209" s="51">
        <v>16</v>
      </c>
      <c r="C209" s="52" t="s">
        <v>12</v>
      </c>
      <c r="D209" s="53">
        <v>640</v>
      </c>
      <c r="E209" s="54">
        <v>16</v>
      </c>
      <c r="F209" s="54">
        <f t="shared" si="12"/>
        <v>10240</v>
      </c>
      <c r="G209" s="55">
        <v>14</v>
      </c>
      <c r="H209" s="54">
        <f t="shared" si="13"/>
        <v>8960</v>
      </c>
      <c r="I209" s="54">
        <f t="shared" si="14"/>
        <v>2</v>
      </c>
      <c r="J209" s="54">
        <f t="shared" si="15"/>
        <v>1280</v>
      </c>
      <c r="K209" s="56">
        <v>23</v>
      </c>
      <c r="L209" s="52" t="s">
        <v>21</v>
      </c>
      <c r="M209" s="57" t="s">
        <v>14</v>
      </c>
    </row>
    <row r="210" spans="1:13" x14ac:dyDescent="0.3">
      <c r="A210" s="50">
        <v>42078.256319444445</v>
      </c>
      <c r="B210" s="51">
        <v>16</v>
      </c>
      <c r="C210" s="52" t="s">
        <v>12</v>
      </c>
      <c r="D210" s="53">
        <v>654</v>
      </c>
      <c r="E210" s="54">
        <v>16</v>
      </c>
      <c r="F210" s="54">
        <f t="shared" si="12"/>
        <v>10464</v>
      </c>
      <c r="G210" s="55">
        <v>14</v>
      </c>
      <c r="H210" s="54">
        <f t="shared" si="13"/>
        <v>9156</v>
      </c>
      <c r="I210" s="54">
        <f t="shared" si="14"/>
        <v>2</v>
      </c>
      <c r="J210" s="54">
        <f t="shared" si="15"/>
        <v>1308</v>
      </c>
      <c r="K210" s="56">
        <v>23</v>
      </c>
      <c r="L210" s="52" t="s">
        <v>21</v>
      </c>
      <c r="M210" s="57" t="s">
        <v>14</v>
      </c>
    </row>
    <row r="211" spans="1:13" x14ac:dyDescent="0.3">
      <c r="A211" s="50">
        <v>42078.256319444445</v>
      </c>
      <c r="B211" s="51">
        <v>16</v>
      </c>
      <c r="C211" s="52" t="s">
        <v>12</v>
      </c>
      <c r="D211" s="53">
        <v>720</v>
      </c>
      <c r="E211" s="54">
        <v>16</v>
      </c>
      <c r="F211" s="54">
        <f t="shared" si="12"/>
        <v>11520</v>
      </c>
      <c r="G211" s="55">
        <v>14</v>
      </c>
      <c r="H211" s="54">
        <f t="shared" si="13"/>
        <v>10080</v>
      </c>
      <c r="I211" s="54">
        <f t="shared" si="14"/>
        <v>2</v>
      </c>
      <c r="J211" s="54">
        <f t="shared" si="15"/>
        <v>1440</v>
      </c>
      <c r="K211" s="56">
        <v>23</v>
      </c>
      <c r="L211" s="52" t="s">
        <v>21</v>
      </c>
      <c r="M211" s="57" t="s">
        <v>14</v>
      </c>
    </row>
    <row r="212" spans="1:13" x14ac:dyDescent="0.3">
      <c r="A212" s="50">
        <v>42045.885277777779</v>
      </c>
      <c r="B212" s="51">
        <v>16</v>
      </c>
      <c r="C212" s="52" t="s">
        <v>12</v>
      </c>
      <c r="D212" s="53">
        <v>870</v>
      </c>
      <c r="E212" s="54">
        <v>16</v>
      </c>
      <c r="F212" s="54">
        <f t="shared" si="12"/>
        <v>13920</v>
      </c>
      <c r="G212" s="55">
        <v>14</v>
      </c>
      <c r="H212" s="54">
        <f t="shared" si="13"/>
        <v>12180</v>
      </c>
      <c r="I212" s="54">
        <f t="shared" si="14"/>
        <v>2</v>
      </c>
      <c r="J212" s="54">
        <f t="shared" si="15"/>
        <v>1740</v>
      </c>
      <c r="K212" s="56">
        <v>23</v>
      </c>
      <c r="L212" s="52" t="s">
        <v>21</v>
      </c>
      <c r="M212" s="57" t="s">
        <v>14</v>
      </c>
    </row>
    <row r="213" spans="1:13" x14ac:dyDescent="0.3">
      <c r="A213" s="50">
        <v>42305.548368055555</v>
      </c>
      <c r="B213" s="51">
        <v>16</v>
      </c>
      <c r="C213" s="52" t="s">
        <v>12</v>
      </c>
      <c r="D213" s="53">
        <v>10</v>
      </c>
      <c r="E213" s="54">
        <v>16</v>
      </c>
      <c r="F213" s="54">
        <f t="shared" si="12"/>
        <v>160</v>
      </c>
      <c r="G213" s="55">
        <v>14</v>
      </c>
      <c r="H213" s="54">
        <f t="shared" si="13"/>
        <v>140</v>
      </c>
      <c r="I213" s="54">
        <f t="shared" si="14"/>
        <v>2</v>
      </c>
      <c r="J213" s="54">
        <f t="shared" si="15"/>
        <v>20</v>
      </c>
      <c r="K213" s="56">
        <v>95</v>
      </c>
      <c r="L213" s="52" t="s">
        <v>23</v>
      </c>
      <c r="M213" s="57" t="s">
        <v>17</v>
      </c>
    </row>
    <row r="214" spans="1:13" x14ac:dyDescent="0.3">
      <c r="A214" s="50">
        <v>42073.886967592596</v>
      </c>
      <c r="B214" s="51">
        <v>16</v>
      </c>
      <c r="C214" s="52" t="s">
        <v>12</v>
      </c>
      <c r="D214" s="53">
        <v>40</v>
      </c>
      <c r="E214" s="54">
        <v>16</v>
      </c>
      <c r="F214" s="54">
        <f t="shared" si="12"/>
        <v>640</v>
      </c>
      <c r="G214" s="55">
        <v>14</v>
      </c>
      <c r="H214" s="54">
        <f t="shared" si="13"/>
        <v>560</v>
      </c>
      <c r="I214" s="54">
        <f t="shared" si="14"/>
        <v>2</v>
      </c>
      <c r="J214" s="54">
        <f t="shared" si="15"/>
        <v>80</v>
      </c>
      <c r="K214" s="56">
        <v>95</v>
      </c>
      <c r="L214" s="52" t="s">
        <v>23</v>
      </c>
      <c r="M214" s="57" t="s">
        <v>14</v>
      </c>
    </row>
    <row r="215" spans="1:13" x14ac:dyDescent="0.3">
      <c r="A215" s="50">
        <v>42044.014432870368</v>
      </c>
      <c r="B215" s="51">
        <v>16</v>
      </c>
      <c r="C215" s="52" t="s">
        <v>12</v>
      </c>
      <c r="D215" s="53">
        <v>70</v>
      </c>
      <c r="E215" s="54">
        <v>16</v>
      </c>
      <c r="F215" s="54">
        <f t="shared" si="12"/>
        <v>1120</v>
      </c>
      <c r="G215" s="55">
        <v>14</v>
      </c>
      <c r="H215" s="54">
        <f t="shared" si="13"/>
        <v>980</v>
      </c>
      <c r="I215" s="54">
        <f t="shared" si="14"/>
        <v>2</v>
      </c>
      <c r="J215" s="54">
        <f t="shared" si="15"/>
        <v>140</v>
      </c>
      <c r="K215" s="56">
        <v>95</v>
      </c>
      <c r="L215" s="52" t="s">
        <v>23</v>
      </c>
      <c r="M215" s="57" t="s">
        <v>38</v>
      </c>
    </row>
    <row r="216" spans="1:13" x14ac:dyDescent="0.3">
      <c r="A216" s="50">
        <v>42355.612962962965</v>
      </c>
      <c r="B216" s="51">
        <v>16</v>
      </c>
      <c r="C216" s="52" t="s">
        <v>12</v>
      </c>
      <c r="D216" s="53">
        <v>250</v>
      </c>
      <c r="E216" s="54">
        <v>16</v>
      </c>
      <c r="F216" s="54">
        <f t="shared" si="12"/>
        <v>4000</v>
      </c>
      <c r="G216" s="55">
        <v>14</v>
      </c>
      <c r="H216" s="54">
        <f t="shared" si="13"/>
        <v>3500</v>
      </c>
      <c r="I216" s="54">
        <f t="shared" si="14"/>
        <v>2</v>
      </c>
      <c r="J216" s="54">
        <f t="shared" si="15"/>
        <v>500</v>
      </c>
      <c r="K216" s="56">
        <v>95</v>
      </c>
      <c r="L216" s="52" t="s">
        <v>23</v>
      </c>
      <c r="M216" s="57" t="s">
        <v>38</v>
      </c>
    </row>
    <row r="217" spans="1:13" x14ac:dyDescent="0.3">
      <c r="A217" s="50">
        <v>42216.201898148145</v>
      </c>
      <c r="B217" s="51">
        <v>16</v>
      </c>
      <c r="C217" s="52" t="s">
        <v>12</v>
      </c>
      <c r="D217" s="53">
        <v>270</v>
      </c>
      <c r="E217" s="54">
        <v>16</v>
      </c>
      <c r="F217" s="54">
        <f t="shared" si="12"/>
        <v>4320</v>
      </c>
      <c r="G217" s="55">
        <v>14</v>
      </c>
      <c r="H217" s="54">
        <f t="shared" si="13"/>
        <v>3780</v>
      </c>
      <c r="I217" s="54">
        <f t="shared" si="14"/>
        <v>2</v>
      </c>
      <c r="J217" s="54">
        <f t="shared" si="15"/>
        <v>540</v>
      </c>
      <c r="K217" s="56">
        <v>95</v>
      </c>
      <c r="L217" s="52" t="s">
        <v>23</v>
      </c>
      <c r="M217" s="57" t="s">
        <v>17</v>
      </c>
    </row>
    <row r="218" spans="1:13" x14ac:dyDescent="0.3">
      <c r="A218" s="50">
        <v>42198.31863425926</v>
      </c>
      <c r="B218" s="51">
        <v>16</v>
      </c>
      <c r="C218" s="52" t="s">
        <v>12</v>
      </c>
      <c r="D218" s="53">
        <v>370</v>
      </c>
      <c r="E218" s="54">
        <v>16</v>
      </c>
      <c r="F218" s="54">
        <f t="shared" si="12"/>
        <v>5920</v>
      </c>
      <c r="G218" s="55">
        <v>14</v>
      </c>
      <c r="H218" s="54">
        <f t="shared" si="13"/>
        <v>5180</v>
      </c>
      <c r="I218" s="54">
        <f t="shared" si="14"/>
        <v>2</v>
      </c>
      <c r="J218" s="54">
        <f t="shared" si="15"/>
        <v>740</v>
      </c>
      <c r="K218" s="56">
        <v>95</v>
      </c>
      <c r="L218" s="52" t="s">
        <v>23</v>
      </c>
      <c r="M218" s="57" t="s">
        <v>17</v>
      </c>
    </row>
    <row r="219" spans="1:13" x14ac:dyDescent="0.3">
      <c r="A219" s="50">
        <v>42308.14162037037</v>
      </c>
      <c r="B219" s="51">
        <v>16</v>
      </c>
      <c r="C219" s="52" t="s">
        <v>12</v>
      </c>
      <c r="D219" s="53">
        <v>440</v>
      </c>
      <c r="E219" s="54">
        <v>16</v>
      </c>
      <c r="F219" s="54">
        <f t="shared" si="12"/>
        <v>7040</v>
      </c>
      <c r="G219" s="55">
        <v>14</v>
      </c>
      <c r="H219" s="54">
        <f t="shared" si="13"/>
        <v>6160</v>
      </c>
      <c r="I219" s="54">
        <f t="shared" si="14"/>
        <v>2</v>
      </c>
      <c r="J219" s="54">
        <f t="shared" si="15"/>
        <v>880</v>
      </c>
      <c r="K219" s="56">
        <v>95</v>
      </c>
      <c r="L219" s="52" t="s">
        <v>23</v>
      </c>
      <c r="M219" s="57" t="s">
        <v>14</v>
      </c>
    </row>
    <row r="220" spans="1:13" x14ac:dyDescent="0.3">
      <c r="A220" s="50">
        <v>42044.014432870368</v>
      </c>
      <c r="B220" s="51">
        <v>16</v>
      </c>
      <c r="C220" s="52" t="s">
        <v>12</v>
      </c>
      <c r="D220" s="53">
        <v>456</v>
      </c>
      <c r="E220" s="54">
        <v>16</v>
      </c>
      <c r="F220" s="54">
        <f t="shared" si="12"/>
        <v>7296</v>
      </c>
      <c r="G220" s="55">
        <v>14</v>
      </c>
      <c r="H220" s="54">
        <f t="shared" si="13"/>
        <v>6384</v>
      </c>
      <c r="I220" s="54">
        <f t="shared" si="14"/>
        <v>2</v>
      </c>
      <c r="J220" s="54">
        <f t="shared" si="15"/>
        <v>912</v>
      </c>
      <c r="K220" s="56">
        <v>95</v>
      </c>
      <c r="L220" s="52" t="s">
        <v>23</v>
      </c>
      <c r="M220" s="57" t="s">
        <v>38</v>
      </c>
    </row>
    <row r="221" spans="1:13" x14ac:dyDescent="0.3">
      <c r="A221" s="50">
        <v>42163.128136574072</v>
      </c>
      <c r="B221" s="51">
        <v>16</v>
      </c>
      <c r="C221" s="52" t="s">
        <v>12</v>
      </c>
      <c r="D221" s="53">
        <v>530</v>
      </c>
      <c r="E221" s="54">
        <v>16</v>
      </c>
      <c r="F221" s="54">
        <f t="shared" si="12"/>
        <v>8480</v>
      </c>
      <c r="G221" s="55">
        <v>14</v>
      </c>
      <c r="H221" s="54">
        <f t="shared" si="13"/>
        <v>7420</v>
      </c>
      <c r="I221" s="54">
        <f t="shared" si="14"/>
        <v>2</v>
      </c>
      <c r="J221" s="54">
        <f t="shared" si="15"/>
        <v>1060</v>
      </c>
      <c r="K221" s="56">
        <v>95</v>
      </c>
      <c r="L221" s="52" t="s">
        <v>23</v>
      </c>
      <c r="M221" s="57" t="s">
        <v>17</v>
      </c>
    </row>
    <row r="222" spans="1:13" x14ac:dyDescent="0.3">
      <c r="A222" s="50">
        <v>42140.694363425922</v>
      </c>
      <c r="B222" s="51">
        <v>16</v>
      </c>
      <c r="C222" s="52" t="s">
        <v>12</v>
      </c>
      <c r="D222" s="53">
        <v>600</v>
      </c>
      <c r="E222" s="54">
        <v>16</v>
      </c>
      <c r="F222" s="54">
        <f t="shared" si="12"/>
        <v>9600</v>
      </c>
      <c r="G222" s="55">
        <v>14</v>
      </c>
      <c r="H222" s="54">
        <f t="shared" si="13"/>
        <v>8400</v>
      </c>
      <c r="I222" s="54">
        <f t="shared" si="14"/>
        <v>2</v>
      </c>
      <c r="J222" s="54">
        <f t="shared" si="15"/>
        <v>1200</v>
      </c>
      <c r="K222" s="56">
        <v>95</v>
      </c>
      <c r="L222" s="52" t="s">
        <v>23</v>
      </c>
      <c r="M222" s="57" t="s">
        <v>17</v>
      </c>
    </row>
    <row r="223" spans="1:13" x14ac:dyDescent="0.3">
      <c r="A223" s="50">
        <v>42270.566712962966</v>
      </c>
      <c r="B223" s="51">
        <v>16</v>
      </c>
      <c r="C223" s="52" t="s">
        <v>12</v>
      </c>
      <c r="D223" s="53">
        <v>640</v>
      </c>
      <c r="E223" s="54">
        <v>16</v>
      </c>
      <c r="F223" s="54">
        <f t="shared" si="12"/>
        <v>10240</v>
      </c>
      <c r="G223" s="55">
        <v>14</v>
      </c>
      <c r="H223" s="54">
        <f t="shared" si="13"/>
        <v>8960</v>
      </c>
      <c r="I223" s="54">
        <f t="shared" si="14"/>
        <v>2</v>
      </c>
      <c r="J223" s="54">
        <f t="shared" si="15"/>
        <v>1280</v>
      </c>
      <c r="K223" s="56">
        <v>95</v>
      </c>
      <c r="L223" s="52" t="s">
        <v>23</v>
      </c>
      <c r="M223" s="57" t="s">
        <v>17</v>
      </c>
    </row>
    <row r="224" spans="1:13" x14ac:dyDescent="0.3">
      <c r="A224" s="50">
        <v>42369.567372685182</v>
      </c>
      <c r="B224" s="51">
        <v>16</v>
      </c>
      <c r="C224" s="52" t="s">
        <v>12</v>
      </c>
      <c r="D224" s="53">
        <v>720</v>
      </c>
      <c r="E224" s="54">
        <v>16</v>
      </c>
      <c r="F224" s="54">
        <f t="shared" si="12"/>
        <v>11520</v>
      </c>
      <c r="G224" s="55">
        <v>14</v>
      </c>
      <c r="H224" s="54">
        <f t="shared" si="13"/>
        <v>10080</v>
      </c>
      <c r="I224" s="54">
        <f t="shared" si="14"/>
        <v>2</v>
      </c>
      <c r="J224" s="54">
        <f t="shared" si="15"/>
        <v>1440</v>
      </c>
      <c r="K224" s="56">
        <v>95</v>
      </c>
      <c r="L224" s="52" t="s">
        <v>23</v>
      </c>
      <c r="M224" s="57" t="s">
        <v>17</v>
      </c>
    </row>
    <row r="225" spans="1:13" x14ac:dyDescent="0.3">
      <c r="A225" s="50">
        <v>42073.886967592596</v>
      </c>
      <c r="B225" s="51">
        <v>16</v>
      </c>
      <c r="C225" s="52" t="s">
        <v>12</v>
      </c>
      <c r="D225" s="53">
        <v>740</v>
      </c>
      <c r="E225" s="54">
        <v>16</v>
      </c>
      <c r="F225" s="54">
        <f t="shared" si="12"/>
        <v>11840</v>
      </c>
      <c r="G225" s="55">
        <v>14</v>
      </c>
      <c r="H225" s="54">
        <f t="shared" si="13"/>
        <v>10360</v>
      </c>
      <c r="I225" s="54">
        <f t="shared" si="14"/>
        <v>2</v>
      </c>
      <c r="J225" s="54">
        <f t="shared" si="15"/>
        <v>1480</v>
      </c>
      <c r="K225" s="56">
        <v>95</v>
      </c>
      <c r="L225" s="52" t="s">
        <v>23</v>
      </c>
      <c r="M225" s="57" t="s">
        <v>14</v>
      </c>
    </row>
    <row r="226" spans="1:13" x14ac:dyDescent="0.3">
      <c r="A226" s="50">
        <v>42294.022488425922</v>
      </c>
      <c r="B226" s="51">
        <v>16</v>
      </c>
      <c r="C226" s="52" t="s">
        <v>12</v>
      </c>
      <c r="D226" s="53">
        <v>920</v>
      </c>
      <c r="E226" s="54">
        <v>16</v>
      </c>
      <c r="F226" s="54">
        <f t="shared" si="12"/>
        <v>14720</v>
      </c>
      <c r="G226" s="55">
        <v>14</v>
      </c>
      <c r="H226" s="54">
        <f t="shared" si="13"/>
        <v>12880</v>
      </c>
      <c r="I226" s="54">
        <f t="shared" si="14"/>
        <v>2</v>
      </c>
      <c r="J226" s="54">
        <f t="shared" si="15"/>
        <v>1840</v>
      </c>
      <c r="K226" s="56">
        <v>95</v>
      </c>
      <c r="L226" s="52" t="s">
        <v>23</v>
      </c>
      <c r="M226" s="57" t="s">
        <v>17</v>
      </c>
    </row>
    <row r="227" spans="1:13" x14ac:dyDescent="0.3">
      <c r="A227" s="50">
        <v>42118.044374999998</v>
      </c>
      <c r="B227" s="51">
        <v>16</v>
      </c>
      <c r="C227" s="52" t="s">
        <v>12</v>
      </c>
      <c r="D227" s="53">
        <v>540</v>
      </c>
      <c r="E227" s="54">
        <v>16</v>
      </c>
      <c r="F227" s="54">
        <f t="shared" si="12"/>
        <v>8640</v>
      </c>
      <c r="G227" s="55">
        <v>14</v>
      </c>
      <c r="H227" s="54">
        <f t="shared" si="13"/>
        <v>7560</v>
      </c>
      <c r="I227" s="54">
        <f t="shared" si="14"/>
        <v>2</v>
      </c>
      <c r="J227" s="54">
        <f t="shared" si="15"/>
        <v>1080</v>
      </c>
      <c r="K227" s="56">
        <v>233</v>
      </c>
      <c r="L227" s="52" t="s">
        <v>13</v>
      </c>
      <c r="M227" s="57" t="s">
        <v>17</v>
      </c>
    </row>
    <row r="228" spans="1:13" x14ac:dyDescent="0.3">
      <c r="A228" s="50">
        <v>42240.921493055554</v>
      </c>
      <c r="B228" s="51">
        <v>16</v>
      </c>
      <c r="C228" s="52" t="s">
        <v>12</v>
      </c>
      <c r="D228" s="53">
        <v>560</v>
      </c>
      <c r="E228" s="54">
        <v>16</v>
      </c>
      <c r="F228" s="54">
        <f t="shared" si="12"/>
        <v>8960</v>
      </c>
      <c r="G228" s="55">
        <v>14</v>
      </c>
      <c r="H228" s="54">
        <f t="shared" si="13"/>
        <v>7840</v>
      </c>
      <c r="I228" s="54">
        <f t="shared" si="14"/>
        <v>2</v>
      </c>
      <c r="J228" s="54">
        <f t="shared" si="15"/>
        <v>1120</v>
      </c>
      <c r="K228" s="56">
        <v>233</v>
      </c>
      <c r="L228" s="52" t="s">
        <v>13</v>
      </c>
      <c r="M228" s="57" t="s">
        <v>14</v>
      </c>
    </row>
    <row r="229" spans="1:13" x14ac:dyDescent="0.3">
      <c r="A229" s="50">
        <v>42143.888611111113</v>
      </c>
      <c r="B229" s="51">
        <v>16</v>
      </c>
      <c r="C229" s="52" t="s">
        <v>12</v>
      </c>
      <c r="D229" s="53">
        <v>57645</v>
      </c>
      <c r="E229" s="54">
        <v>16</v>
      </c>
      <c r="F229" s="54">
        <f t="shared" si="12"/>
        <v>922320</v>
      </c>
      <c r="G229" s="55">
        <v>14</v>
      </c>
      <c r="H229" s="54">
        <f t="shared" si="13"/>
        <v>807030</v>
      </c>
      <c r="I229" s="54">
        <f t="shared" si="14"/>
        <v>2</v>
      </c>
      <c r="J229" s="54">
        <f t="shared" si="15"/>
        <v>115290</v>
      </c>
      <c r="K229" s="56">
        <v>233</v>
      </c>
      <c r="L229" s="52" t="s">
        <v>13</v>
      </c>
      <c r="M229" s="57" t="s">
        <v>14</v>
      </c>
    </row>
    <row r="230" spans="1:13" x14ac:dyDescent="0.3">
      <c r="A230" s="50">
        <v>42130.255960648145</v>
      </c>
      <c r="B230" s="51">
        <v>16</v>
      </c>
      <c r="C230" s="52" t="s">
        <v>12</v>
      </c>
      <c r="D230" s="53">
        <v>180</v>
      </c>
      <c r="E230" s="54">
        <v>16</v>
      </c>
      <c r="F230" s="54">
        <f t="shared" si="12"/>
        <v>2880</v>
      </c>
      <c r="G230" s="55">
        <v>14</v>
      </c>
      <c r="H230" s="54">
        <f t="shared" si="13"/>
        <v>2520</v>
      </c>
      <c r="I230" s="54">
        <f t="shared" si="14"/>
        <v>2</v>
      </c>
      <c r="J230" s="54">
        <f t="shared" si="15"/>
        <v>360</v>
      </c>
      <c r="K230" s="56">
        <v>315</v>
      </c>
      <c r="L230" s="52" t="s">
        <v>40</v>
      </c>
      <c r="M230" s="57" t="s">
        <v>17</v>
      </c>
    </row>
    <row r="231" spans="1:13" x14ac:dyDescent="0.3">
      <c r="A231" s="50">
        <v>42211.858356481483</v>
      </c>
      <c r="B231" s="51">
        <v>16</v>
      </c>
      <c r="C231" s="52" t="s">
        <v>12</v>
      </c>
      <c r="D231" s="53">
        <v>470</v>
      </c>
      <c r="E231" s="54">
        <v>16</v>
      </c>
      <c r="F231" s="54">
        <f t="shared" si="12"/>
        <v>7520</v>
      </c>
      <c r="G231" s="55">
        <v>14</v>
      </c>
      <c r="H231" s="54">
        <f t="shared" si="13"/>
        <v>6580</v>
      </c>
      <c r="I231" s="54">
        <f t="shared" si="14"/>
        <v>2</v>
      </c>
      <c r="J231" s="54">
        <f t="shared" si="15"/>
        <v>940</v>
      </c>
      <c r="K231" s="56">
        <v>315</v>
      </c>
      <c r="L231" s="52" t="s">
        <v>40</v>
      </c>
      <c r="M231" s="57" t="s">
        <v>17</v>
      </c>
    </row>
    <row r="232" spans="1:13" x14ac:dyDescent="0.3">
      <c r="A232" s="50">
        <v>42005.229074074072</v>
      </c>
      <c r="B232" s="51">
        <v>16</v>
      </c>
      <c r="C232" s="52" t="s">
        <v>12</v>
      </c>
      <c r="D232" s="53">
        <v>900</v>
      </c>
      <c r="E232" s="54">
        <v>16</v>
      </c>
      <c r="F232" s="54">
        <f t="shared" si="12"/>
        <v>14400</v>
      </c>
      <c r="G232" s="55">
        <v>14</v>
      </c>
      <c r="H232" s="54">
        <f t="shared" si="13"/>
        <v>12600</v>
      </c>
      <c r="I232" s="54">
        <f t="shared" si="14"/>
        <v>2</v>
      </c>
      <c r="J232" s="54">
        <f t="shared" si="15"/>
        <v>1800</v>
      </c>
      <c r="K232" s="56">
        <v>315</v>
      </c>
      <c r="L232" s="52" t="s">
        <v>40</v>
      </c>
      <c r="M232" s="57" t="s">
        <v>14</v>
      </c>
    </row>
    <row r="233" spans="1:13" x14ac:dyDescent="0.3">
      <c r="A233" s="50">
        <v>42008.229074074072</v>
      </c>
      <c r="B233" s="51">
        <v>16</v>
      </c>
      <c r="C233" s="52" t="s">
        <v>12</v>
      </c>
      <c r="D233" s="53">
        <v>900</v>
      </c>
      <c r="E233" s="54">
        <v>16</v>
      </c>
      <c r="F233" s="54">
        <f t="shared" si="12"/>
        <v>14400</v>
      </c>
      <c r="G233" s="55">
        <v>14</v>
      </c>
      <c r="H233" s="54">
        <f t="shared" si="13"/>
        <v>12600</v>
      </c>
      <c r="I233" s="54">
        <f t="shared" si="14"/>
        <v>2</v>
      </c>
      <c r="J233" s="54">
        <f t="shared" si="15"/>
        <v>1800</v>
      </c>
      <c r="K233" s="56">
        <v>315</v>
      </c>
      <c r="L233" s="52" t="s">
        <v>40</v>
      </c>
      <c r="M233" s="57" t="s">
        <v>14</v>
      </c>
    </row>
    <row r="234" spans="1:13" x14ac:dyDescent="0.3">
      <c r="A234" s="50">
        <v>42070.245937500003</v>
      </c>
      <c r="B234" s="51">
        <v>16</v>
      </c>
      <c r="C234" s="52" t="s">
        <v>12</v>
      </c>
      <c r="D234" s="53">
        <v>50</v>
      </c>
      <c r="E234" s="54">
        <v>16</v>
      </c>
      <c r="F234" s="54">
        <f t="shared" si="12"/>
        <v>800</v>
      </c>
      <c r="G234" s="55">
        <v>14</v>
      </c>
      <c r="H234" s="54">
        <f t="shared" si="13"/>
        <v>700</v>
      </c>
      <c r="I234" s="54">
        <f t="shared" si="14"/>
        <v>2</v>
      </c>
      <c r="J234" s="54">
        <f t="shared" si="15"/>
        <v>100</v>
      </c>
      <c r="K234" s="56">
        <v>557</v>
      </c>
      <c r="L234" s="52" t="s">
        <v>27</v>
      </c>
      <c r="M234" s="57" t="s">
        <v>17</v>
      </c>
    </row>
    <row r="235" spans="1:13" x14ac:dyDescent="0.3">
      <c r="A235" s="50">
        <v>42014.019085648149</v>
      </c>
      <c r="B235" s="51">
        <v>16</v>
      </c>
      <c r="C235" s="52" t="s">
        <v>12</v>
      </c>
      <c r="D235" s="53">
        <v>120</v>
      </c>
      <c r="E235" s="54">
        <v>16</v>
      </c>
      <c r="F235" s="54">
        <f t="shared" si="12"/>
        <v>1920</v>
      </c>
      <c r="G235" s="55">
        <v>14</v>
      </c>
      <c r="H235" s="54">
        <f t="shared" si="13"/>
        <v>1680</v>
      </c>
      <c r="I235" s="54">
        <f t="shared" si="14"/>
        <v>2</v>
      </c>
      <c r="J235" s="54">
        <f t="shared" si="15"/>
        <v>240</v>
      </c>
      <c r="K235" s="56">
        <v>557</v>
      </c>
      <c r="L235" s="52" t="s">
        <v>27</v>
      </c>
      <c r="M235" s="57" t="s">
        <v>17</v>
      </c>
    </row>
    <row r="236" spans="1:13" x14ac:dyDescent="0.3">
      <c r="A236" s="50">
        <v>42070.245937500003</v>
      </c>
      <c r="B236" s="51">
        <v>16</v>
      </c>
      <c r="C236" s="52" t="s">
        <v>12</v>
      </c>
      <c r="D236" s="53">
        <v>154</v>
      </c>
      <c r="E236" s="54">
        <v>16</v>
      </c>
      <c r="F236" s="54">
        <f t="shared" si="12"/>
        <v>2464</v>
      </c>
      <c r="G236" s="55">
        <v>14</v>
      </c>
      <c r="H236" s="54">
        <f t="shared" si="13"/>
        <v>2156</v>
      </c>
      <c r="I236" s="54">
        <f t="shared" si="14"/>
        <v>2</v>
      </c>
      <c r="J236" s="54">
        <f t="shared" si="15"/>
        <v>308</v>
      </c>
      <c r="K236" s="56">
        <v>557</v>
      </c>
      <c r="L236" s="52" t="s">
        <v>27</v>
      </c>
      <c r="M236" s="57" t="s">
        <v>17</v>
      </c>
    </row>
    <row r="237" spans="1:13" x14ac:dyDescent="0.3">
      <c r="A237" s="50">
        <v>42018.057430555556</v>
      </c>
      <c r="B237" s="51">
        <v>16</v>
      </c>
      <c r="C237" s="52" t="s">
        <v>12</v>
      </c>
      <c r="D237" s="53">
        <v>180</v>
      </c>
      <c r="E237" s="54">
        <v>16</v>
      </c>
      <c r="F237" s="54">
        <f t="shared" si="12"/>
        <v>2880</v>
      </c>
      <c r="G237" s="55">
        <v>14</v>
      </c>
      <c r="H237" s="54">
        <f t="shared" si="13"/>
        <v>2520</v>
      </c>
      <c r="I237" s="54">
        <f t="shared" si="14"/>
        <v>2</v>
      </c>
      <c r="J237" s="54">
        <f t="shared" si="15"/>
        <v>360</v>
      </c>
      <c r="K237" s="56">
        <v>557</v>
      </c>
      <c r="L237" s="52" t="s">
        <v>27</v>
      </c>
      <c r="M237" s="57" t="s">
        <v>17</v>
      </c>
    </row>
    <row r="238" spans="1:13" x14ac:dyDescent="0.3">
      <c r="A238" s="50">
        <v>42268.349594907406</v>
      </c>
      <c r="B238" s="51">
        <v>16</v>
      </c>
      <c r="C238" s="52" t="s">
        <v>12</v>
      </c>
      <c r="D238" s="53">
        <v>240</v>
      </c>
      <c r="E238" s="54">
        <v>16</v>
      </c>
      <c r="F238" s="54">
        <f t="shared" si="12"/>
        <v>3840</v>
      </c>
      <c r="G238" s="55">
        <v>14</v>
      </c>
      <c r="H238" s="54">
        <f t="shared" si="13"/>
        <v>3360</v>
      </c>
      <c r="I238" s="54">
        <f t="shared" si="14"/>
        <v>2</v>
      </c>
      <c r="J238" s="54">
        <f t="shared" si="15"/>
        <v>480</v>
      </c>
      <c r="K238" s="56">
        <v>557</v>
      </c>
      <c r="L238" s="52" t="s">
        <v>27</v>
      </c>
      <c r="M238" s="57" t="s">
        <v>17</v>
      </c>
    </row>
    <row r="239" spans="1:13" x14ac:dyDescent="0.3">
      <c r="A239" s="50">
        <v>42071.269421296296</v>
      </c>
      <c r="B239" s="51">
        <v>16</v>
      </c>
      <c r="C239" s="52" t="s">
        <v>12</v>
      </c>
      <c r="D239" s="53">
        <v>360</v>
      </c>
      <c r="E239" s="54">
        <v>16</v>
      </c>
      <c r="F239" s="54">
        <f t="shared" si="12"/>
        <v>5760</v>
      </c>
      <c r="G239" s="55">
        <v>14</v>
      </c>
      <c r="H239" s="54">
        <f t="shared" si="13"/>
        <v>5040</v>
      </c>
      <c r="I239" s="54">
        <f t="shared" si="14"/>
        <v>2</v>
      </c>
      <c r="J239" s="54">
        <f t="shared" si="15"/>
        <v>720</v>
      </c>
      <c r="K239" s="56">
        <v>557</v>
      </c>
      <c r="L239" s="52" t="s">
        <v>27</v>
      </c>
      <c r="M239" s="57" t="s">
        <v>38</v>
      </c>
    </row>
    <row r="240" spans="1:13" x14ac:dyDescent="0.3">
      <c r="A240" s="50">
        <v>42018.057430555556</v>
      </c>
      <c r="B240" s="51">
        <v>16</v>
      </c>
      <c r="C240" s="52" t="s">
        <v>12</v>
      </c>
      <c r="D240" s="53">
        <v>456</v>
      </c>
      <c r="E240" s="54">
        <v>16</v>
      </c>
      <c r="F240" s="54">
        <f t="shared" si="12"/>
        <v>7296</v>
      </c>
      <c r="G240" s="55">
        <v>14</v>
      </c>
      <c r="H240" s="54">
        <f t="shared" si="13"/>
        <v>6384</v>
      </c>
      <c r="I240" s="54">
        <f t="shared" si="14"/>
        <v>2</v>
      </c>
      <c r="J240" s="54">
        <f t="shared" si="15"/>
        <v>912</v>
      </c>
      <c r="K240" s="56">
        <v>557</v>
      </c>
      <c r="L240" s="52" t="s">
        <v>27</v>
      </c>
      <c r="M240" s="57" t="s">
        <v>17</v>
      </c>
    </row>
    <row r="241" spans="1:13" x14ac:dyDescent="0.3">
      <c r="A241" s="50">
        <v>42071.269421296296</v>
      </c>
      <c r="B241" s="51">
        <v>16</v>
      </c>
      <c r="C241" s="52" t="s">
        <v>12</v>
      </c>
      <c r="D241" s="53">
        <v>456</v>
      </c>
      <c r="E241" s="54">
        <v>16</v>
      </c>
      <c r="F241" s="54">
        <f t="shared" si="12"/>
        <v>7296</v>
      </c>
      <c r="G241" s="55">
        <v>14</v>
      </c>
      <c r="H241" s="54">
        <f t="shared" si="13"/>
        <v>6384</v>
      </c>
      <c r="I241" s="54">
        <f t="shared" si="14"/>
        <v>2</v>
      </c>
      <c r="J241" s="54">
        <f t="shared" si="15"/>
        <v>912</v>
      </c>
      <c r="K241" s="56">
        <v>557</v>
      </c>
      <c r="L241" s="52" t="s">
        <v>27</v>
      </c>
      <c r="M241" s="57" t="s">
        <v>38</v>
      </c>
    </row>
    <row r="242" spans="1:13" x14ac:dyDescent="0.3">
      <c r="A242" s="50">
        <v>42277.456724537034</v>
      </c>
      <c r="B242" s="51">
        <v>16</v>
      </c>
      <c r="C242" s="52" t="s">
        <v>12</v>
      </c>
      <c r="D242" s="53">
        <v>460</v>
      </c>
      <c r="E242" s="54">
        <v>16</v>
      </c>
      <c r="F242" s="54">
        <f t="shared" si="12"/>
        <v>7360</v>
      </c>
      <c r="G242" s="55">
        <v>14</v>
      </c>
      <c r="H242" s="54">
        <f t="shared" si="13"/>
        <v>6440</v>
      </c>
      <c r="I242" s="54">
        <f t="shared" si="14"/>
        <v>2</v>
      </c>
      <c r="J242" s="54">
        <f t="shared" si="15"/>
        <v>920</v>
      </c>
      <c r="K242" s="56">
        <v>557</v>
      </c>
      <c r="L242" s="52" t="s">
        <v>27</v>
      </c>
      <c r="M242" s="57" t="s">
        <v>17</v>
      </c>
    </row>
    <row r="243" spans="1:13" x14ac:dyDescent="0.3">
      <c r="A243" s="50">
        <v>42067.005798611113</v>
      </c>
      <c r="B243" s="51">
        <v>16</v>
      </c>
      <c r="C243" s="52" t="s">
        <v>12</v>
      </c>
      <c r="D243" s="53">
        <v>522</v>
      </c>
      <c r="E243" s="54">
        <v>16</v>
      </c>
      <c r="F243" s="54">
        <f t="shared" si="12"/>
        <v>8352</v>
      </c>
      <c r="G243" s="55">
        <v>14</v>
      </c>
      <c r="H243" s="54">
        <f t="shared" si="13"/>
        <v>7308</v>
      </c>
      <c r="I243" s="54">
        <f t="shared" si="14"/>
        <v>2</v>
      </c>
      <c r="J243" s="54">
        <f t="shared" si="15"/>
        <v>1044</v>
      </c>
      <c r="K243" s="56">
        <v>557</v>
      </c>
      <c r="L243" s="52" t="s">
        <v>27</v>
      </c>
      <c r="M243" s="57" t="s">
        <v>17</v>
      </c>
    </row>
    <row r="244" spans="1:13" x14ac:dyDescent="0.3">
      <c r="A244" s="50">
        <v>42014.019085648149</v>
      </c>
      <c r="B244" s="51">
        <v>16</v>
      </c>
      <c r="C244" s="52" t="s">
        <v>12</v>
      </c>
      <c r="D244" s="53">
        <v>580</v>
      </c>
      <c r="E244" s="54">
        <v>16</v>
      </c>
      <c r="F244" s="54">
        <f t="shared" si="12"/>
        <v>9280</v>
      </c>
      <c r="G244" s="55">
        <v>14</v>
      </c>
      <c r="H244" s="54">
        <f t="shared" si="13"/>
        <v>8120</v>
      </c>
      <c r="I244" s="54">
        <f t="shared" si="14"/>
        <v>2</v>
      </c>
      <c r="J244" s="54">
        <f t="shared" si="15"/>
        <v>1160</v>
      </c>
      <c r="K244" s="56">
        <v>557</v>
      </c>
      <c r="L244" s="52" t="s">
        <v>27</v>
      </c>
      <c r="M244" s="57" t="s">
        <v>17</v>
      </c>
    </row>
    <row r="245" spans="1:13" x14ac:dyDescent="0.3">
      <c r="A245" s="50">
        <v>42101.048437500001</v>
      </c>
      <c r="B245" s="51">
        <v>16</v>
      </c>
      <c r="C245" s="52" t="s">
        <v>12</v>
      </c>
      <c r="D245" s="53">
        <v>630</v>
      </c>
      <c r="E245" s="54">
        <v>16</v>
      </c>
      <c r="F245" s="54">
        <f t="shared" si="12"/>
        <v>10080</v>
      </c>
      <c r="G245" s="55">
        <v>14</v>
      </c>
      <c r="H245" s="54">
        <f t="shared" si="13"/>
        <v>8820</v>
      </c>
      <c r="I245" s="54">
        <f t="shared" si="14"/>
        <v>2</v>
      </c>
      <c r="J245" s="54">
        <f t="shared" si="15"/>
        <v>1260</v>
      </c>
      <c r="K245" s="56">
        <v>557</v>
      </c>
      <c r="L245" s="52" t="s">
        <v>27</v>
      </c>
      <c r="M245" s="57" t="s">
        <v>38</v>
      </c>
    </row>
    <row r="246" spans="1:13" x14ac:dyDescent="0.3">
      <c r="A246" s="50">
        <v>42067.005798611113</v>
      </c>
      <c r="B246" s="51">
        <v>16</v>
      </c>
      <c r="C246" s="52" t="s">
        <v>12</v>
      </c>
      <c r="D246" s="53">
        <v>660</v>
      </c>
      <c r="E246" s="54">
        <v>16</v>
      </c>
      <c r="F246" s="54">
        <f t="shared" si="12"/>
        <v>10560</v>
      </c>
      <c r="G246" s="55">
        <v>14</v>
      </c>
      <c r="H246" s="54">
        <f t="shared" si="13"/>
        <v>9240</v>
      </c>
      <c r="I246" s="54">
        <f t="shared" si="14"/>
        <v>2</v>
      </c>
      <c r="J246" s="54">
        <f t="shared" si="15"/>
        <v>1320</v>
      </c>
      <c r="K246" s="56">
        <v>557</v>
      </c>
      <c r="L246" s="52" t="s">
        <v>27</v>
      </c>
      <c r="M246" s="57" t="s">
        <v>17</v>
      </c>
    </row>
    <row r="247" spans="1:13" x14ac:dyDescent="0.3">
      <c r="A247" s="50">
        <v>42078.161215277774</v>
      </c>
      <c r="B247" s="51">
        <v>16</v>
      </c>
      <c r="C247" s="52" t="s">
        <v>12</v>
      </c>
      <c r="D247" s="53">
        <v>720</v>
      </c>
      <c r="E247" s="54">
        <v>16</v>
      </c>
      <c r="F247" s="54">
        <f t="shared" si="12"/>
        <v>11520</v>
      </c>
      <c r="G247" s="55">
        <v>14</v>
      </c>
      <c r="H247" s="54">
        <f t="shared" si="13"/>
        <v>10080</v>
      </c>
      <c r="I247" s="54">
        <f t="shared" si="14"/>
        <v>2</v>
      </c>
      <c r="J247" s="54">
        <f t="shared" si="15"/>
        <v>1440</v>
      </c>
      <c r="K247" s="56">
        <v>557</v>
      </c>
      <c r="L247" s="52" t="s">
        <v>27</v>
      </c>
      <c r="M247" s="57" t="s">
        <v>14</v>
      </c>
    </row>
    <row r="248" spans="1:13" x14ac:dyDescent="0.3">
      <c r="A248" s="50">
        <v>42176.91611111111</v>
      </c>
      <c r="B248" s="51">
        <v>16</v>
      </c>
      <c r="C248" s="52" t="s">
        <v>12</v>
      </c>
      <c r="D248" s="53">
        <v>810</v>
      </c>
      <c r="E248" s="54">
        <v>16</v>
      </c>
      <c r="F248" s="54">
        <f t="shared" si="12"/>
        <v>12960</v>
      </c>
      <c r="G248" s="55">
        <v>14</v>
      </c>
      <c r="H248" s="54">
        <f t="shared" si="13"/>
        <v>11340</v>
      </c>
      <c r="I248" s="54">
        <f t="shared" si="14"/>
        <v>2</v>
      </c>
      <c r="J248" s="54">
        <f t="shared" si="15"/>
        <v>1620</v>
      </c>
      <c r="K248" s="56">
        <v>557</v>
      </c>
      <c r="L248" s="52" t="s">
        <v>27</v>
      </c>
      <c r="M248" s="57" t="s">
        <v>17</v>
      </c>
    </row>
    <row r="249" spans="1:13" x14ac:dyDescent="0.3">
      <c r="A249" s="50">
        <v>42147.128298611111</v>
      </c>
      <c r="B249" s="51">
        <v>16</v>
      </c>
      <c r="C249" s="52" t="s">
        <v>12</v>
      </c>
      <c r="D249" s="53">
        <v>20</v>
      </c>
      <c r="E249" s="54">
        <v>16</v>
      </c>
      <c r="F249" s="54">
        <f t="shared" si="12"/>
        <v>320</v>
      </c>
      <c r="G249" s="55">
        <v>14</v>
      </c>
      <c r="H249" s="54">
        <f t="shared" si="13"/>
        <v>280</v>
      </c>
      <c r="I249" s="54">
        <f t="shared" si="14"/>
        <v>2</v>
      </c>
      <c r="J249" s="54">
        <f t="shared" si="15"/>
        <v>40</v>
      </c>
      <c r="K249" s="56">
        <v>572</v>
      </c>
      <c r="L249" s="52" t="s">
        <v>16</v>
      </c>
      <c r="M249" s="57" t="s">
        <v>17</v>
      </c>
    </row>
    <row r="250" spans="1:13" x14ac:dyDescent="0.3">
      <c r="A250" s="50">
        <v>42187.313657407409</v>
      </c>
      <c r="B250" s="51">
        <v>16</v>
      </c>
      <c r="C250" s="52" t="s">
        <v>12</v>
      </c>
      <c r="D250" s="53">
        <v>30</v>
      </c>
      <c r="E250" s="54">
        <v>16</v>
      </c>
      <c r="F250" s="54">
        <f t="shared" si="12"/>
        <v>480</v>
      </c>
      <c r="G250" s="55">
        <v>14</v>
      </c>
      <c r="H250" s="54">
        <f t="shared" si="13"/>
        <v>420</v>
      </c>
      <c r="I250" s="54">
        <f t="shared" si="14"/>
        <v>2</v>
      </c>
      <c r="J250" s="54">
        <f t="shared" si="15"/>
        <v>60</v>
      </c>
      <c r="K250" s="56">
        <v>572</v>
      </c>
      <c r="L250" s="52" t="s">
        <v>16</v>
      </c>
      <c r="M250" s="57" t="s">
        <v>38</v>
      </c>
    </row>
    <row r="251" spans="1:13" x14ac:dyDescent="0.3">
      <c r="A251" s="50">
        <v>42199.927199074074</v>
      </c>
      <c r="B251" s="51">
        <v>16</v>
      </c>
      <c r="C251" s="52" t="s">
        <v>12</v>
      </c>
      <c r="D251" s="53">
        <v>50</v>
      </c>
      <c r="E251" s="54">
        <v>16</v>
      </c>
      <c r="F251" s="54">
        <f t="shared" si="12"/>
        <v>800</v>
      </c>
      <c r="G251" s="55">
        <v>14</v>
      </c>
      <c r="H251" s="54">
        <f t="shared" si="13"/>
        <v>700</v>
      </c>
      <c r="I251" s="54">
        <f t="shared" si="14"/>
        <v>2</v>
      </c>
      <c r="J251" s="54">
        <f t="shared" si="15"/>
        <v>100</v>
      </c>
      <c r="K251" s="56">
        <v>572</v>
      </c>
      <c r="L251" s="52" t="s">
        <v>16</v>
      </c>
      <c r="M251" s="57" t="s">
        <v>17</v>
      </c>
    </row>
    <row r="252" spans="1:13" x14ac:dyDescent="0.3">
      <c r="A252" s="50">
        <v>42226.330069444448</v>
      </c>
      <c r="B252" s="51">
        <v>16</v>
      </c>
      <c r="C252" s="52" t="s">
        <v>12</v>
      </c>
      <c r="D252" s="53">
        <v>60</v>
      </c>
      <c r="E252" s="54">
        <v>16</v>
      </c>
      <c r="F252" s="54">
        <f t="shared" si="12"/>
        <v>960</v>
      </c>
      <c r="G252" s="55">
        <v>14</v>
      </c>
      <c r="H252" s="54">
        <f t="shared" si="13"/>
        <v>840</v>
      </c>
      <c r="I252" s="54">
        <f t="shared" si="14"/>
        <v>2</v>
      </c>
      <c r="J252" s="54">
        <f t="shared" si="15"/>
        <v>120</v>
      </c>
      <c r="K252" s="56">
        <v>572</v>
      </c>
      <c r="L252" s="52" t="s">
        <v>16</v>
      </c>
      <c r="M252" s="57" t="s">
        <v>14</v>
      </c>
    </row>
    <row r="253" spans="1:13" x14ac:dyDescent="0.3">
      <c r="A253" s="50">
        <v>42368.608865740738</v>
      </c>
      <c r="B253" s="51">
        <v>16</v>
      </c>
      <c r="C253" s="52" t="s">
        <v>12</v>
      </c>
      <c r="D253" s="53">
        <v>80</v>
      </c>
      <c r="E253" s="54">
        <v>16</v>
      </c>
      <c r="F253" s="54">
        <f t="shared" si="12"/>
        <v>1280</v>
      </c>
      <c r="G253" s="55">
        <v>14</v>
      </c>
      <c r="H253" s="54">
        <f t="shared" si="13"/>
        <v>1120</v>
      </c>
      <c r="I253" s="54">
        <f t="shared" si="14"/>
        <v>2</v>
      </c>
      <c r="J253" s="54">
        <f t="shared" si="15"/>
        <v>160</v>
      </c>
      <c r="K253" s="56">
        <v>572</v>
      </c>
      <c r="L253" s="52" t="s">
        <v>16</v>
      </c>
      <c r="M253" s="57" t="s">
        <v>17</v>
      </c>
    </row>
    <row r="254" spans="1:13" x14ac:dyDescent="0.3">
      <c r="A254" s="50">
        <v>42076.735925925925</v>
      </c>
      <c r="B254" s="51">
        <v>16</v>
      </c>
      <c r="C254" s="52" t="s">
        <v>12</v>
      </c>
      <c r="D254" s="53">
        <v>90</v>
      </c>
      <c r="E254" s="54">
        <v>16</v>
      </c>
      <c r="F254" s="54">
        <f t="shared" si="12"/>
        <v>1440</v>
      </c>
      <c r="G254" s="55">
        <v>14</v>
      </c>
      <c r="H254" s="54">
        <f t="shared" si="13"/>
        <v>1260</v>
      </c>
      <c r="I254" s="54">
        <f t="shared" si="14"/>
        <v>2</v>
      </c>
      <c r="J254" s="54">
        <f t="shared" si="15"/>
        <v>180</v>
      </c>
      <c r="K254" s="56">
        <v>572</v>
      </c>
      <c r="L254" s="52" t="s">
        <v>16</v>
      </c>
      <c r="M254" s="57" t="s">
        <v>17</v>
      </c>
    </row>
    <row r="255" spans="1:13" x14ac:dyDescent="0.3">
      <c r="A255" s="50">
        <v>42117.149629629632</v>
      </c>
      <c r="B255" s="51">
        <v>16</v>
      </c>
      <c r="C255" s="52" t="s">
        <v>12</v>
      </c>
      <c r="D255" s="53">
        <v>20</v>
      </c>
      <c r="E255" s="54">
        <v>16</v>
      </c>
      <c r="F255" s="54">
        <f t="shared" si="12"/>
        <v>320</v>
      </c>
      <c r="G255" s="55">
        <v>14</v>
      </c>
      <c r="H255" s="54">
        <f t="shared" si="13"/>
        <v>280</v>
      </c>
      <c r="I255" s="54">
        <f t="shared" si="14"/>
        <v>2</v>
      </c>
      <c r="J255" s="54">
        <f t="shared" si="15"/>
        <v>40</v>
      </c>
      <c r="K255" s="56">
        <v>572</v>
      </c>
      <c r="L255" s="52" t="s">
        <v>16</v>
      </c>
      <c r="M255" s="57" t="s">
        <v>14</v>
      </c>
    </row>
    <row r="256" spans="1:13" x14ac:dyDescent="0.3">
      <c r="A256" s="50">
        <v>42018.298125000001</v>
      </c>
      <c r="B256" s="51">
        <v>16</v>
      </c>
      <c r="C256" s="52" t="s">
        <v>12</v>
      </c>
      <c r="D256" s="53">
        <v>20</v>
      </c>
      <c r="E256" s="54">
        <v>16</v>
      </c>
      <c r="F256" s="54">
        <f t="shared" si="12"/>
        <v>320</v>
      </c>
      <c r="G256" s="55">
        <v>14</v>
      </c>
      <c r="H256" s="54">
        <f t="shared" si="13"/>
        <v>280</v>
      </c>
      <c r="I256" s="54">
        <f t="shared" si="14"/>
        <v>2</v>
      </c>
      <c r="J256" s="54">
        <f t="shared" si="15"/>
        <v>40</v>
      </c>
      <c r="K256" s="56">
        <v>572</v>
      </c>
      <c r="L256" s="52" t="s">
        <v>16</v>
      </c>
      <c r="M256" s="57" t="s">
        <v>38</v>
      </c>
    </row>
    <row r="257" spans="1:13" x14ac:dyDescent="0.3">
      <c r="A257" s="50">
        <v>42109.422939814816</v>
      </c>
      <c r="B257" s="51">
        <v>16</v>
      </c>
      <c r="C257" s="52" t="s">
        <v>12</v>
      </c>
      <c r="D257" s="53">
        <v>20</v>
      </c>
      <c r="E257" s="54">
        <v>16</v>
      </c>
      <c r="F257" s="54">
        <f t="shared" si="12"/>
        <v>320</v>
      </c>
      <c r="G257" s="55">
        <v>14</v>
      </c>
      <c r="H257" s="54">
        <f t="shared" si="13"/>
        <v>280</v>
      </c>
      <c r="I257" s="54">
        <f t="shared" si="14"/>
        <v>2</v>
      </c>
      <c r="J257" s="54">
        <f t="shared" si="15"/>
        <v>40</v>
      </c>
      <c r="K257" s="56">
        <v>572</v>
      </c>
      <c r="L257" s="52" t="s">
        <v>16</v>
      </c>
      <c r="M257" s="57" t="s">
        <v>17</v>
      </c>
    </row>
    <row r="258" spans="1:13" x14ac:dyDescent="0.3">
      <c r="A258" s="50">
        <v>42033.539594907408</v>
      </c>
      <c r="B258" s="51">
        <v>16</v>
      </c>
      <c r="C258" s="52" t="s">
        <v>12</v>
      </c>
      <c r="D258" s="53">
        <v>20</v>
      </c>
      <c r="E258" s="54">
        <v>16</v>
      </c>
      <c r="F258" s="54">
        <f t="shared" si="12"/>
        <v>320</v>
      </c>
      <c r="G258" s="55">
        <v>14</v>
      </c>
      <c r="H258" s="54">
        <f t="shared" si="13"/>
        <v>280</v>
      </c>
      <c r="I258" s="54">
        <f t="shared" si="14"/>
        <v>2</v>
      </c>
      <c r="J258" s="54">
        <f t="shared" si="15"/>
        <v>40</v>
      </c>
      <c r="K258" s="56">
        <v>572</v>
      </c>
      <c r="L258" s="52" t="s">
        <v>16</v>
      </c>
      <c r="M258" s="57" t="s">
        <v>17</v>
      </c>
    </row>
    <row r="259" spans="1:13" x14ac:dyDescent="0.3">
      <c r="A259" s="50">
        <v>42076.735925925925</v>
      </c>
      <c r="B259" s="51">
        <v>16</v>
      </c>
      <c r="C259" s="52" t="s">
        <v>12</v>
      </c>
      <c r="D259" s="53">
        <v>20</v>
      </c>
      <c r="E259" s="54">
        <v>16</v>
      </c>
      <c r="F259" s="54">
        <f t="shared" ref="F259:F322" si="16">E259*D259</f>
        <v>320</v>
      </c>
      <c r="G259" s="55">
        <v>14</v>
      </c>
      <c r="H259" s="54">
        <f t="shared" ref="H259:H322" si="17">G259*D259</f>
        <v>280</v>
      </c>
      <c r="I259" s="54">
        <f t="shared" ref="I259:I322" si="18">E259-G259</f>
        <v>2</v>
      </c>
      <c r="J259" s="54">
        <f t="shared" ref="J259:J322" si="19">I259*D259</f>
        <v>40</v>
      </c>
      <c r="K259" s="56">
        <v>572</v>
      </c>
      <c r="L259" s="52" t="s">
        <v>16</v>
      </c>
      <c r="M259" s="57" t="s">
        <v>17</v>
      </c>
    </row>
    <row r="260" spans="1:13" x14ac:dyDescent="0.3">
      <c r="A260" s="50">
        <v>42018.298125000001</v>
      </c>
      <c r="B260" s="51">
        <v>16</v>
      </c>
      <c r="C260" s="52" t="s">
        <v>12</v>
      </c>
      <c r="D260" s="53">
        <v>20</v>
      </c>
      <c r="E260" s="54">
        <v>16</v>
      </c>
      <c r="F260" s="54">
        <f t="shared" si="16"/>
        <v>320</v>
      </c>
      <c r="G260" s="55">
        <v>14</v>
      </c>
      <c r="H260" s="54">
        <f t="shared" si="17"/>
        <v>280</v>
      </c>
      <c r="I260" s="54">
        <f t="shared" si="18"/>
        <v>2</v>
      </c>
      <c r="J260" s="54">
        <f t="shared" si="19"/>
        <v>40</v>
      </c>
      <c r="K260" s="56">
        <v>572</v>
      </c>
      <c r="L260" s="52" t="s">
        <v>16</v>
      </c>
      <c r="M260" s="57" t="s">
        <v>38</v>
      </c>
    </row>
    <row r="261" spans="1:13" x14ac:dyDescent="0.3">
      <c r="A261" s="50">
        <v>42033.539594907408</v>
      </c>
      <c r="B261" s="51">
        <v>16</v>
      </c>
      <c r="C261" s="52" t="s">
        <v>12</v>
      </c>
      <c r="D261" s="53">
        <v>20</v>
      </c>
      <c r="E261" s="54">
        <v>16</v>
      </c>
      <c r="F261" s="54">
        <f t="shared" si="16"/>
        <v>320</v>
      </c>
      <c r="G261" s="55">
        <v>14</v>
      </c>
      <c r="H261" s="54">
        <f t="shared" si="17"/>
        <v>280</v>
      </c>
      <c r="I261" s="54">
        <f t="shared" si="18"/>
        <v>2</v>
      </c>
      <c r="J261" s="54">
        <f t="shared" si="19"/>
        <v>40</v>
      </c>
      <c r="K261" s="56">
        <v>572</v>
      </c>
      <c r="L261" s="52" t="s">
        <v>16</v>
      </c>
      <c r="M261" s="57" t="s">
        <v>17</v>
      </c>
    </row>
    <row r="262" spans="1:13" x14ac:dyDescent="0.3">
      <c r="A262" s="50">
        <v>42172.220034722224</v>
      </c>
      <c r="B262" s="51">
        <v>16</v>
      </c>
      <c r="C262" s="52" t="s">
        <v>12</v>
      </c>
      <c r="D262" s="53">
        <v>20</v>
      </c>
      <c r="E262" s="54">
        <v>16</v>
      </c>
      <c r="F262" s="54">
        <f t="shared" si="16"/>
        <v>320</v>
      </c>
      <c r="G262" s="55">
        <v>14</v>
      </c>
      <c r="H262" s="54">
        <f t="shared" si="17"/>
        <v>280</v>
      </c>
      <c r="I262" s="54">
        <f t="shared" si="18"/>
        <v>2</v>
      </c>
      <c r="J262" s="54">
        <f t="shared" si="19"/>
        <v>40</v>
      </c>
      <c r="K262" s="56">
        <v>572</v>
      </c>
      <c r="L262" s="52" t="s">
        <v>16</v>
      </c>
      <c r="M262" s="57" t="s">
        <v>17</v>
      </c>
    </row>
    <row r="263" spans="1:13" x14ac:dyDescent="0.3">
      <c r="A263" s="50">
        <v>42306.789074074077</v>
      </c>
      <c r="B263" s="51">
        <v>16</v>
      </c>
      <c r="C263" s="52" t="s">
        <v>12</v>
      </c>
      <c r="D263" s="53">
        <v>20</v>
      </c>
      <c r="E263" s="54">
        <v>16</v>
      </c>
      <c r="F263" s="54">
        <f t="shared" si="16"/>
        <v>320</v>
      </c>
      <c r="G263" s="55">
        <v>14</v>
      </c>
      <c r="H263" s="54">
        <f t="shared" si="17"/>
        <v>280</v>
      </c>
      <c r="I263" s="54">
        <f t="shared" si="18"/>
        <v>2</v>
      </c>
      <c r="J263" s="54">
        <f t="shared" si="19"/>
        <v>40</v>
      </c>
      <c r="K263" s="56">
        <v>572</v>
      </c>
      <c r="L263" s="52" t="s">
        <v>16</v>
      </c>
      <c r="M263" s="57" t="s">
        <v>17</v>
      </c>
    </row>
    <row r="264" spans="1:13" x14ac:dyDescent="0.3">
      <c r="A264" s="50">
        <v>42247.090011574073</v>
      </c>
      <c r="B264" s="51">
        <v>16</v>
      </c>
      <c r="C264" s="52" t="s">
        <v>12</v>
      </c>
      <c r="D264" s="53">
        <v>20</v>
      </c>
      <c r="E264" s="54">
        <v>16</v>
      </c>
      <c r="F264" s="54">
        <f t="shared" si="16"/>
        <v>320</v>
      </c>
      <c r="G264" s="55">
        <v>14</v>
      </c>
      <c r="H264" s="54">
        <f t="shared" si="17"/>
        <v>280</v>
      </c>
      <c r="I264" s="54">
        <f t="shared" si="18"/>
        <v>2</v>
      </c>
      <c r="J264" s="54">
        <f t="shared" si="19"/>
        <v>40</v>
      </c>
      <c r="K264" s="56">
        <v>572</v>
      </c>
      <c r="L264" s="52" t="s">
        <v>16</v>
      </c>
      <c r="M264" s="57" t="s">
        <v>17</v>
      </c>
    </row>
    <row r="265" spans="1:13" x14ac:dyDescent="0.3">
      <c r="A265" s="50">
        <v>42306.531956018516</v>
      </c>
      <c r="B265" s="51">
        <v>16</v>
      </c>
      <c r="C265" s="52" t="s">
        <v>12</v>
      </c>
      <c r="D265" s="53">
        <v>20</v>
      </c>
      <c r="E265" s="54">
        <v>16</v>
      </c>
      <c r="F265" s="54">
        <f t="shared" si="16"/>
        <v>320</v>
      </c>
      <c r="G265" s="55">
        <v>14</v>
      </c>
      <c r="H265" s="54">
        <f t="shared" si="17"/>
        <v>280</v>
      </c>
      <c r="I265" s="54">
        <f t="shared" si="18"/>
        <v>2</v>
      </c>
      <c r="J265" s="54">
        <f t="shared" si="19"/>
        <v>40</v>
      </c>
      <c r="K265" s="56">
        <v>572</v>
      </c>
      <c r="L265" s="52" t="s">
        <v>16</v>
      </c>
      <c r="M265" s="57" t="s">
        <v>38</v>
      </c>
    </row>
    <row r="266" spans="1:13" x14ac:dyDescent="0.3">
      <c r="A266" s="50">
        <v>42132.865925925929</v>
      </c>
      <c r="B266" s="51">
        <v>16</v>
      </c>
      <c r="C266" s="52" t="s">
        <v>12</v>
      </c>
      <c r="D266" s="53">
        <v>20</v>
      </c>
      <c r="E266" s="54">
        <v>16</v>
      </c>
      <c r="F266" s="54">
        <f t="shared" si="16"/>
        <v>320</v>
      </c>
      <c r="G266" s="55">
        <v>14</v>
      </c>
      <c r="H266" s="54">
        <f t="shared" si="17"/>
        <v>280</v>
      </c>
      <c r="I266" s="54">
        <f t="shared" si="18"/>
        <v>2</v>
      </c>
      <c r="J266" s="54">
        <f t="shared" si="19"/>
        <v>40</v>
      </c>
      <c r="K266" s="56">
        <v>572</v>
      </c>
      <c r="L266" s="52" t="s">
        <v>16</v>
      </c>
      <c r="M266" s="57" t="s">
        <v>17</v>
      </c>
    </row>
    <row r="267" spans="1:13" x14ac:dyDescent="0.3">
      <c r="A267" s="50">
        <v>42290.728356481479</v>
      </c>
      <c r="B267" s="51">
        <v>16</v>
      </c>
      <c r="C267" s="52" t="s">
        <v>12</v>
      </c>
      <c r="D267" s="53">
        <v>20</v>
      </c>
      <c r="E267" s="54">
        <v>16</v>
      </c>
      <c r="F267" s="54">
        <f t="shared" si="16"/>
        <v>320</v>
      </c>
      <c r="G267" s="55">
        <v>14</v>
      </c>
      <c r="H267" s="54">
        <f t="shared" si="17"/>
        <v>280</v>
      </c>
      <c r="I267" s="54">
        <f t="shared" si="18"/>
        <v>2</v>
      </c>
      <c r="J267" s="54">
        <f t="shared" si="19"/>
        <v>40</v>
      </c>
      <c r="K267" s="56">
        <v>572</v>
      </c>
      <c r="L267" s="52" t="s">
        <v>16</v>
      </c>
      <c r="M267" s="57" t="s">
        <v>17</v>
      </c>
    </row>
    <row r="268" spans="1:13" x14ac:dyDescent="0.3">
      <c r="A268" s="50">
        <v>42354.01053240741</v>
      </c>
      <c r="B268" s="51">
        <v>16</v>
      </c>
      <c r="C268" s="52" t="s">
        <v>12</v>
      </c>
      <c r="D268" s="53">
        <v>20</v>
      </c>
      <c r="E268" s="54">
        <v>16</v>
      </c>
      <c r="F268" s="54">
        <f t="shared" si="16"/>
        <v>320</v>
      </c>
      <c r="G268" s="55">
        <v>14</v>
      </c>
      <c r="H268" s="54">
        <f t="shared" si="17"/>
        <v>280</v>
      </c>
      <c r="I268" s="54">
        <f t="shared" si="18"/>
        <v>2</v>
      </c>
      <c r="J268" s="54">
        <f t="shared" si="19"/>
        <v>40</v>
      </c>
      <c r="K268" s="56">
        <v>572</v>
      </c>
      <c r="L268" s="52" t="s">
        <v>16</v>
      </c>
      <c r="M268" s="57" t="s">
        <v>38</v>
      </c>
    </row>
    <row r="269" spans="1:13" x14ac:dyDescent="0.3">
      <c r="A269" s="50">
        <v>42222.408449074072</v>
      </c>
      <c r="B269" s="51">
        <v>16</v>
      </c>
      <c r="C269" s="52" t="s">
        <v>12</v>
      </c>
      <c r="D269" s="53">
        <v>20</v>
      </c>
      <c r="E269" s="54">
        <v>16</v>
      </c>
      <c r="F269" s="54">
        <f t="shared" si="16"/>
        <v>320</v>
      </c>
      <c r="G269" s="55">
        <v>14</v>
      </c>
      <c r="H269" s="54">
        <f t="shared" si="17"/>
        <v>280</v>
      </c>
      <c r="I269" s="54">
        <f t="shared" si="18"/>
        <v>2</v>
      </c>
      <c r="J269" s="54">
        <f t="shared" si="19"/>
        <v>40</v>
      </c>
      <c r="K269" s="56">
        <v>686</v>
      </c>
      <c r="L269" s="52" t="s">
        <v>31</v>
      </c>
      <c r="M269" s="57" t="s">
        <v>14</v>
      </c>
    </row>
    <row r="270" spans="1:13" x14ac:dyDescent="0.3">
      <c r="A270" s="50">
        <v>42308.14162037037</v>
      </c>
      <c r="B270" s="51">
        <v>16</v>
      </c>
      <c r="C270" s="52" t="s">
        <v>12</v>
      </c>
      <c r="D270" s="53">
        <v>40</v>
      </c>
      <c r="E270" s="54">
        <v>16</v>
      </c>
      <c r="F270" s="54">
        <f t="shared" si="16"/>
        <v>640</v>
      </c>
      <c r="G270" s="55">
        <v>14</v>
      </c>
      <c r="H270" s="54">
        <f t="shared" si="17"/>
        <v>560</v>
      </c>
      <c r="I270" s="54">
        <f t="shared" si="18"/>
        <v>2</v>
      </c>
      <c r="J270" s="54">
        <f t="shared" si="19"/>
        <v>80</v>
      </c>
      <c r="K270" s="56">
        <v>686</v>
      </c>
      <c r="L270" s="52" t="s">
        <v>31</v>
      </c>
      <c r="M270" s="57" t="s">
        <v>17</v>
      </c>
    </row>
    <row r="271" spans="1:13" x14ac:dyDescent="0.3">
      <c r="A271" s="50">
        <v>42051.302164351851</v>
      </c>
      <c r="B271" s="51">
        <v>16</v>
      </c>
      <c r="C271" s="52" t="s">
        <v>12</v>
      </c>
      <c r="D271" s="53">
        <v>150</v>
      </c>
      <c r="E271" s="54">
        <v>16</v>
      </c>
      <c r="F271" s="54">
        <f t="shared" si="16"/>
        <v>2400</v>
      </c>
      <c r="G271" s="55">
        <v>14</v>
      </c>
      <c r="H271" s="54">
        <f t="shared" si="17"/>
        <v>2100</v>
      </c>
      <c r="I271" s="54">
        <f t="shared" si="18"/>
        <v>2</v>
      </c>
      <c r="J271" s="54">
        <f t="shared" si="19"/>
        <v>300</v>
      </c>
      <c r="K271" s="56">
        <v>686</v>
      </c>
      <c r="L271" s="52" t="s">
        <v>31</v>
      </c>
      <c r="M271" s="57" t="s">
        <v>17</v>
      </c>
    </row>
    <row r="272" spans="1:13" x14ac:dyDescent="0.3">
      <c r="A272" s="50">
        <v>42118.934930555559</v>
      </c>
      <c r="B272" s="51">
        <v>16</v>
      </c>
      <c r="C272" s="52" t="s">
        <v>12</v>
      </c>
      <c r="D272" s="53">
        <v>240</v>
      </c>
      <c r="E272" s="54">
        <v>16</v>
      </c>
      <c r="F272" s="54">
        <f t="shared" si="16"/>
        <v>3840</v>
      </c>
      <c r="G272" s="55">
        <v>14</v>
      </c>
      <c r="H272" s="54">
        <f t="shared" si="17"/>
        <v>3360</v>
      </c>
      <c r="I272" s="54">
        <f t="shared" si="18"/>
        <v>2</v>
      </c>
      <c r="J272" s="54">
        <f t="shared" si="19"/>
        <v>480</v>
      </c>
      <c r="K272" s="56">
        <v>686</v>
      </c>
      <c r="L272" s="52" t="s">
        <v>31</v>
      </c>
      <c r="M272" s="57" t="s">
        <v>14</v>
      </c>
    </row>
    <row r="273" spans="1:13" x14ac:dyDescent="0.3">
      <c r="A273" s="50">
        <v>42281.815775462965</v>
      </c>
      <c r="B273" s="51">
        <v>16</v>
      </c>
      <c r="C273" s="52" t="s">
        <v>12</v>
      </c>
      <c r="D273" s="53">
        <v>360</v>
      </c>
      <c r="E273" s="54">
        <v>16</v>
      </c>
      <c r="F273" s="54">
        <f t="shared" si="16"/>
        <v>5760</v>
      </c>
      <c r="G273" s="55">
        <v>14</v>
      </c>
      <c r="H273" s="54">
        <f t="shared" si="17"/>
        <v>5040</v>
      </c>
      <c r="I273" s="54">
        <f t="shared" si="18"/>
        <v>2</v>
      </c>
      <c r="J273" s="54">
        <f t="shared" si="19"/>
        <v>720</v>
      </c>
      <c r="K273" s="56">
        <v>686</v>
      </c>
      <c r="L273" s="52" t="s">
        <v>31</v>
      </c>
      <c r="M273" s="57" t="s">
        <v>14</v>
      </c>
    </row>
    <row r="274" spans="1:13" x14ac:dyDescent="0.3">
      <c r="A274" s="50">
        <v>42189.161307870374</v>
      </c>
      <c r="B274" s="51">
        <v>16</v>
      </c>
      <c r="C274" s="52" t="s">
        <v>12</v>
      </c>
      <c r="D274" s="53">
        <v>650</v>
      </c>
      <c r="E274" s="54">
        <v>16</v>
      </c>
      <c r="F274" s="54">
        <f t="shared" si="16"/>
        <v>10400</v>
      </c>
      <c r="G274" s="55">
        <v>14</v>
      </c>
      <c r="H274" s="54">
        <f t="shared" si="17"/>
        <v>9100</v>
      </c>
      <c r="I274" s="54">
        <f t="shared" si="18"/>
        <v>2</v>
      </c>
      <c r="J274" s="54">
        <f t="shared" si="19"/>
        <v>1300</v>
      </c>
      <c r="K274" s="56">
        <v>686</v>
      </c>
      <c r="L274" s="52" t="s">
        <v>31</v>
      </c>
      <c r="M274" s="57" t="s">
        <v>14</v>
      </c>
    </row>
    <row r="275" spans="1:13" x14ac:dyDescent="0.3">
      <c r="A275" s="50">
        <v>42051.302164351851</v>
      </c>
      <c r="B275" s="51">
        <v>16</v>
      </c>
      <c r="C275" s="52" t="s">
        <v>12</v>
      </c>
      <c r="D275" s="53">
        <v>789</v>
      </c>
      <c r="E275" s="54">
        <v>16</v>
      </c>
      <c r="F275" s="54">
        <f t="shared" si="16"/>
        <v>12624</v>
      </c>
      <c r="G275" s="55">
        <v>14</v>
      </c>
      <c r="H275" s="54">
        <f t="shared" si="17"/>
        <v>11046</v>
      </c>
      <c r="I275" s="54">
        <f t="shared" si="18"/>
        <v>2</v>
      </c>
      <c r="J275" s="54">
        <f t="shared" si="19"/>
        <v>1578</v>
      </c>
      <c r="K275" s="56">
        <v>686</v>
      </c>
      <c r="L275" s="52" t="s">
        <v>31</v>
      </c>
      <c r="M275" s="57" t="s">
        <v>17</v>
      </c>
    </row>
    <row r="276" spans="1:13" x14ac:dyDescent="0.3">
      <c r="A276" s="50">
        <v>42118.242118055554</v>
      </c>
      <c r="B276" s="51">
        <v>16</v>
      </c>
      <c r="C276" s="52" t="s">
        <v>12</v>
      </c>
      <c r="D276" s="53">
        <v>850</v>
      </c>
      <c r="E276" s="54">
        <v>16</v>
      </c>
      <c r="F276" s="54">
        <f t="shared" si="16"/>
        <v>13600</v>
      </c>
      <c r="G276" s="55">
        <v>14</v>
      </c>
      <c r="H276" s="54">
        <f t="shared" si="17"/>
        <v>11900</v>
      </c>
      <c r="I276" s="54">
        <f t="shared" si="18"/>
        <v>2</v>
      </c>
      <c r="J276" s="54">
        <f t="shared" si="19"/>
        <v>1700</v>
      </c>
      <c r="K276" s="56">
        <v>686</v>
      </c>
      <c r="L276" s="52" t="s">
        <v>31</v>
      </c>
      <c r="M276" s="57" t="s">
        <v>14</v>
      </c>
    </row>
    <row r="277" spans="1:13" x14ac:dyDescent="0.3">
      <c r="A277" s="50">
        <v>42134.593645833331</v>
      </c>
      <c r="B277" s="51">
        <v>16</v>
      </c>
      <c r="C277" s="52" t="s">
        <v>12</v>
      </c>
      <c r="D277" s="53">
        <v>980</v>
      </c>
      <c r="E277" s="54">
        <v>16</v>
      </c>
      <c r="F277" s="54">
        <f t="shared" si="16"/>
        <v>15680</v>
      </c>
      <c r="G277" s="55">
        <v>14</v>
      </c>
      <c r="H277" s="54">
        <f t="shared" si="17"/>
        <v>13720</v>
      </c>
      <c r="I277" s="54">
        <f t="shared" si="18"/>
        <v>2</v>
      </c>
      <c r="J277" s="54">
        <f t="shared" si="19"/>
        <v>1960</v>
      </c>
      <c r="K277" s="56">
        <v>686</v>
      </c>
      <c r="L277" s="52" t="s">
        <v>31</v>
      </c>
      <c r="M277" s="57" t="s">
        <v>17</v>
      </c>
    </row>
    <row r="278" spans="1:13" x14ac:dyDescent="0.3">
      <c r="A278" s="50">
        <v>42366.011365740742</v>
      </c>
      <c r="B278" s="51">
        <v>16</v>
      </c>
      <c r="C278" s="52" t="s">
        <v>12</v>
      </c>
      <c r="D278" s="53">
        <v>10</v>
      </c>
      <c r="E278" s="54">
        <v>16</v>
      </c>
      <c r="F278" s="54">
        <f t="shared" si="16"/>
        <v>160</v>
      </c>
      <c r="G278" s="55">
        <v>14</v>
      </c>
      <c r="H278" s="54">
        <f t="shared" si="17"/>
        <v>140</v>
      </c>
      <c r="I278" s="54">
        <f t="shared" si="18"/>
        <v>2</v>
      </c>
      <c r="J278" s="54">
        <f t="shared" si="19"/>
        <v>20</v>
      </c>
      <c r="K278" s="56">
        <v>846</v>
      </c>
      <c r="L278" s="52" t="s">
        <v>30</v>
      </c>
      <c r="M278" s="57" t="s">
        <v>17</v>
      </c>
    </row>
    <row r="279" spans="1:13" x14ac:dyDescent="0.3">
      <c r="A279" s="50">
        <v>42305.808078703703</v>
      </c>
      <c r="B279" s="51">
        <v>16</v>
      </c>
      <c r="C279" s="52" t="s">
        <v>12</v>
      </c>
      <c r="D279" s="53">
        <v>60</v>
      </c>
      <c r="E279" s="54">
        <v>16</v>
      </c>
      <c r="F279" s="54">
        <f t="shared" si="16"/>
        <v>960</v>
      </c>
      <c r="G279" s="55">
        <v>14</v>
      </c>
      <c r="H279" s="54">
        <f t="shared" si="17"/>
        <v>840</v>
      </c>
      <c r="I279" s="54">
        <f t="shared" si="18"/>
        <v>2</v>
      </c>
      <c r="J279" s="54">
        <f t="shared" si="19"/>
        <v>120</v>
      </c>
      <c r="K279" s="56">
        <v>846</v>
      </c>
      <c r="L279" s="52" t="s">
        <v>30</v>
      </c>
      <c r="M279" s="57" t="s">
        <v>38</v>
      </c>
    </row>
    <row r="280" spans="1:13" x14ac:dyDescent="0.3">
      <c r="A280" s="50">
        <v>42187.454247685186</v>
      </c>
      <c r="B280" s="51">
        <v>16</v>
      </c>
      <c r="C280" s="52" t="s">
        <v>12</v>
      </c>
      <c r="D280" s="53">
        <v>100</v>
      </c>
      <c r="E280" s="54">
        <v>16</v>
      </c>
      <c r="F280" s="54">
        <f t="shared" si="16"/>
        <v>1600</v>
      </c>
      <c r="G280" s="55">
        <v>14</v>
      </c>
      <c r="H280" s="54">
        <f t="shared" si="17"/>
        <v>1400</v>
      </c>
      <c r="I280" s="54">
        <f t="shared" si="18"/>
        <v>2</v>
      </c>
      <c r="J280" s="54">
        <f t="shared" si="19"/>
        <v>200</v>
      </c>
      <c r="K280" s="56">
        <v>846</v>
      </c>
      <c r="L280" s="52" t="s">
        <v>30</v>
      </c>
      <c r="M280" s="57" t="s">
        <v>17</v>
      </c>
    </row>
    <row r="281" spans="1:13" x14ac:dyDescent="0.3">
      <c r="A281" s="50">
        <v>42188.373171296298</v>
      </c>
      <c r="B281" s="51">
        <v>16</v>
      </c>
      <c r="C281" s="52" t="s">
        <v>12</v>
      </c>
      <c r="D281" s="53">
        <v>210</v>
      </c>
      <c r="E281" s="54">
        <v>16</v>
      </c>
      <c r="F281" s="54">
        <f t="shared" si="16"/>
        <v>3360</v>
      </c>
      <c r="G281" s="55">
        <v>14</v>
      </c>
      <c r="H281" s="54">
        <f t="shared" si="17"/>
        <v>2940</v>
      </c>
      <c r="I281" s="54">
        <f t="shared" si="18"/>
        <v>2</v>
      </c>
      <c r="J281" s="54">
        <f t="shared" si="19"/>
        <v>420</v>
      </c>
      <c r="K281" s="56">
        <v>846</v>
      </c>
      <c r="L281" s="52" t="s">
        <v>30</v>
      </c>
      <c r="M281" s="57" t="s">
        <v>17</v>
      </c>
    </row>
    <row r="282" spans="1:13" x14ac:dyDescent="0.3">
      <c r="A282" s="50">
        <v>42116.328657407408</v>
      </c>
      <c r="B282" s="51">
        <v>16</v>
      </c>
      <c r="C282" s="52" t="s">
        <v>12</v>
      </c>
      <c r="D282" s="53">
        <v>300</v>
      </c>
      <c r="E282" s="54">
        <v>16</v>
      </c>
      <c r="F282" s="54">
        <f t="shared" si="16"/>
        <v>4800</v>
      </c>
      <c r="G282" s="55">
        <v>14</v>
      </c>
      <c r="H282" s="54">
        <f t="shared" si="17"/>
        <v>4200</v>
      </c>
      <c r="I282" s="54">
        <f t="shared" si="18"/>
        <v>2</v>
      </c>
      <c r="J282" s="54">
        <f t="shared" si="19"/>
        <v>600</v>
      </c>
      <c r="K282" s="56">
        <v>846</v>
      </c>
      <c r="L282" s="52" t="s">
        <v>30</v>
      </c>
      <c r="M282" s="57" t="s">
        <v>14</v>
      </c>
    </row>
    <row r="283" spans="1:13" x14ac:dyDescent="0.3">
      <c r="A283" s="50">
        <v>42364.723969907405</v>
      </c>
      <c r="B283" s="51">
        <v>16</v>
      </c>
      <c r="C283" s="52" t="s">
        <v>12</v>
      </c>
      <c r="D283" s="53">
        <v>310</v>
      </c>
      <c r="E283" s="54">
        <v>16</v>
      </c>
      <c r="F283" s="54">
        <f t="shared" si="16"/>
        <v>4960</v>
      </c>
      <c r="G283" s="55">
        <v>14</v>
      </c>
      <c r="H283" s="54">
        <f t="shared" si="17"/>
        <v>4340</v>
      </c>
      <c r="I283" s="54">
        <f t="shared" si="18"/>
        <v>2</v>
      </c>
      <c r="J283" s="54">
        <f t="shared" si="19"/>
        <v>620</v>
      </c>
      <c r="K283" s="56">
        <v>846</v>
      </c>
      <c r="L283" s="52" t="s">
        <v>30</v>
      </c>
      <c r="M283" s="57" t="s">
        <v>17</v>
      </c>
    </row>
    <row r="284" spans="1:13" x14ac:dyDescent="0.3">
      <c r="A284" s="50">
        <v>42216.304120370369</v>
      </c>
      <c r="B284" s="51">
        <v>16</v>
      </c>
      <c r="C284" s="52" t="s">
        <v>12</v>
      </c>
      <c r="D284" s="53">
        <v>310</v>
      </c>
      <c r="E284" s="54">
        <v>16</v>
      </c>
      <c r="F284" s="54">
        <f t="shared" si="16"/>
        <v>4960</v>
      </c>
      <c r="G284" s="55">
        <v>14</v>
      </c>
      <c r="H284" s="54">
        <f t="shared" si="17"/>
        <v>4340</v>
      </c>
      <c r="I284" s="54">
        <f t="shared" si="18"/>
        <v>2</v>
      </c>
      <c r="J284" s="54">
        <f t="shared" si="19"/>
        <v>620</v>
      </c>
      <c r="K284" s="56">
        <v>846</v>
      </c>
      <c r="L284" s="52" t="s">
        <v>30</v>
      </c>
      <c r="M284" s="57" t="s">
        <v>14</v>
      </c>
    </row>
    <row r="285" spans="1:13" x14ac:dyDescent="0.3">
      <c r="A285" s="50">
        <v>42225.336435185185</v>
      </c>
      <c r="B285" s="51">
        <v>16</v>
      </c>
      <c r="C285" s="52" t="s">
        <v>12</v>
      </c>
      <c r="D285" s="53">
        <v>350</v>
      </c>
      <c r="E285" s="54">
        <v>16</v>
      </c>
      <c r="F285" s="54">
        <f t="shared" si="16"/>
        <v>5600</v>
      </c>
      <c r="G285" s="55">
        <v>14</v>
      </c>
      <c r="H285" s="54">
        <f t="shared" si="17"/>
        <v>4900</v>
      </c>
      <c r="I285" s="54">
        <f t="shared" si="18"/>
        <v>2</v>
      </c>
      <c r="J285" s="54">
        <f t="shared" si="19"/>
        <v>700</v>
      </c>
      <c r="K285" s="56">
        <v>846</v>
      </c>
      <c r="L285" s="52" t="s">
        <v>30</v>
      </c>
      <c r="M285" s="57" t="s">
        <v>17</v>
      </c>
    </row>
    <row r="286" spans="1:13" x14ac:dyDescent="0.3">
      <c r="A286" s="50">
        <v>42239.873506944445</v>
      </c>
      <c r="B286" s="51">
        <v>16</v>
      </c>
      <c r="C286" s="52" t="s">
        <v>12</v>
      </c>
      <c r="D286" s="53">
        <v>350</v>
      </c>
      <c r="E286" s="54">
        <v>16</v>
      </c>
      <c r="F286" s="54">
        <f t="shared" si="16"/>
        <v>5600</v>
      </c>
      <c r="G286" s="55">
        <v>14</v>
      </c>
      <c r="H286" s="54">
        <f t="shared" si="17"/>
        <v>4900</v>
      </c>
      <c r="I286" s="54">
        <f t="shared" si="18"/>
        <v>2</v>
      </c>
      <c r="J286" s="54">
        <f t="shared" si="19"/>
        <v>700</v>
      </c>
      <c r="K286" s="56">
        <v>846</v>
      </c>
      <c r="L286" s="52" t="s">
        <v>30</v>
      </c>
      <c r="M286" s="57" t="s">
        <v>14</v>
      </c>
    </row>
    <row r="287" spans="1:13" x14ac:dyDescent="0.3">
      <c r="A287" s="50">
        <v>42220.434513888889</v>
      </c>
      <c r="B287" s="51">
        <v>16</v>
      </c>
      <c r="C287" s="52" t="s">
        <v>12</v>
      </c>
      <c r="D287" s="53">
        <v>450</v>
      </c>
      <c r="E287" s="54">
        <v>16</v>
      </c>
      <c r="F287" s="54">
        <f t="shared" si="16"/>
        <v>7200</v>
      </c>
      <c r="G287" s="55">
        <v>14</v>
      </c>
      <c r="H287" s="54">
        <f t="shared" si="17"/>
        <v>6300</v>
      </c>
      <c r="I287" s="54">
        <f t="shared" si="18"/>
        <v>2</v>
      </c>
      <c r="J287" s="54">
        <f t="shared" si="19"/>
        <v>900</v>
      </c>
      <c r="K287" s="56">
        <v>846</v>
      </c>
      <c r="L287" s="52" t="s">
        <v>30</v>
      </c>
      <c r="M287" s="57" t="s">
        <v>17</v>
      </c>
    </row>
    <row r="288" spans="1:13" x14ac:dyDescent="0.3">
      <c r="A288" s="50">
        <v>42013.457418981481</v>
      </c>
      <c r="B288" s="51">
        <v>16</v>
      </c>
      <c r="C288" s="52" t="s">
        <v>12</v>
      </c>
      <c r="D288" s="53">
        <v>456</v>
      </c>
      <c r="E288" s="54">
        <v>16</v>
      </c>
      <c r="F288" s="54">
        <f t="shared" si="16"/>
        <v>7296</v>
      </c>
      <c r="G288" s="55">
        <v>14</v>
      </c>
      <c r="H288" s="54">
        <f t="shared" si="17"/>
        <v>6384</v>
      </c>
      <c r="I288" s="54">
        <f t="shared" si="18"/>
        <v>2</v>
      </c>
      <c r="J288" s="54">
        <f t="shared" si="19"/>
        <v>912</v>
      </c>
      <c r="K288" s="56">
        <v>846</v>
      </c>
      <c r="L288" s="52" t="s">
        <v>30</v>
      </c>
      <c r="M288" s="57" t="s">
        <v>17</v>
      </c>
    </row>
    <row r="289" spans="1:13" x14ac:dyDescent="0.3">
      <c r="A289" s="50">
        <v>42013.457418981481</v>
      </c>
      <c r="B289" s="51">
        <v>16</v>
      </c>
      <c r="C289" s="52" t="s">
        <v>12</v>
      </c>
      <c r="D289" s="53">
        <v>660</v>
      </c>
      <c r="E289" s="54">
        <v>16</v>
      </c>
      <c r="F289" s="54">
        <f t="shared" si="16"/>
        <v>10560</v>
      </c>
      <c r="G289" s="55">
        <v>14</v>
      </c>
      <c r="H289" s="54">
        <f t="shared" si="17"/>
        <v>9240</v>
      </c>
      <c r="I289" s="54">
        <f t="shared" si="18"/>
        <v>2</v>
      </c>
      <c r="J289" s="54">
        <f t="shared" si="19"/>
        <v>1320</v>
      </c>
      <c r="K289" s="56">
        <v>846</v>
      </c>
      <c r="L289" s="52" t="s">
        <v>30</v>
      </c>
      <c r="M289" s="57" t="s">
        <v>17</v>
      </c>
    </row>
    <row r="290" spans="1:13" x14ac:dyDescent="0.3">
      <c r="A290" s="50">
        <v>42129.714953703704</v>
      </c>
      <c r="B290" s="51">
        <v>16</v>
      </c>
      <c r="C290" s="52" t="s">
        <v>12</v>
      </c>
      <c r="D290" s="53">
        <v>840</v>
      </c>
      <c r="E290" s="54">
        <v>16</v>
      </c>
      <c r="F290" s="54">
        <f t="shared" si="16"/>
        <v>13440</v>
      </c>
      <c r="G290" s="55">
        <v>14</v>
      </c>
      <c r="H290" s="54">
        <f t="shared" si="17"/>
        <v>11760</v>
      </c>
      <c r="I290" s="54">
        <f t="shared" si="18"/>
        <v>2</v>
      </c>
      <c r="J290" s="54">
        <f t="shared" si="19"/>
        <v>1680</v>
      </c>
      <c r="K290" s="56">
        <v>846</v>
      </c>
      <c r="L290" s="52" t="s">
        <v>30</v>
      </c>
      <c r="M290" s="57" t="s">
        <v>17</v>
      </c>
    </row>
    <row r="291" spans="1:13" x14ac:dyDescent="0.3">
      <c r="A291" s="6">
        <v>42066.797488425924</v>
      </c>
      <c r="B291" s="7">
        <v>19</v>
      </c>
      <c r="C291" s="8" t="s">
        <v>37</v>
      </c>
      <c r="D291" s="58">
        <v>123</v>
      </c>
      <c r="E291" s="59">
        <v>37</v>
      </c>
      <c r="F291" s="59">
        <f t="shared" si="16"/>
        <v>4551</v>
      </c>
      <c r="G291" s="60">
        <v>25</v>
      </c>
      <c r="H291" s="59">
        <f t="shared" si="17"/>
        <v>3075</v>
      </c>
      <c r="I291" s="59">
        <f t="shared" si="18"/>
        <v>12</v>
      </c>
      <c r="J291" s="59">
        <f t="shared" si="19"/>
        <v>1476</v>
      </c>
      <c r="K291" s="61">
        <v>7</v>
      </c>
      <c r="L291" s="8" t="s">
        <v>24</v>
      </c>
      <c r="M291" s="12" t="s">
        <v>14</v>
      </c>
    </row>
    <row r="292" spans="1:13" x14ac:dyDescent="0.3">
      <c r="A292" s="6">
        <v>42169.095358796294</v>
      </c>
      <c r="B292" s="7">
        <v>19</v>
      </c>
      <c r="C292" s="8" t="s">
        <v>37</v>
      </c>
      <c r="D292" s="58">
        <v>190</v>
      </c>
      <c r="E292" s="59">
        <v>37</v>
      </c>
      <c r="F292" s="59">
        <f t="shared" si="16"/>
        <v>7030</v>
      </c>
      <c r="G292" s="60">
        <v>25</v>
      </c>
      <c r="H292" s="59">
        <f t="shared" si="17"/>
        <v>4750</v>
      </c>
      <c r="I292" s="59">
        <f t="shared" si="18"/>
        <v>12</v>
      </c>
      <c r="J292" s="59">
        <f t="shared" si="19"/>
        <v>2280</v>
      </c>
      <c r="K292" s="61">
        <v>7</v>
      </c>
      <c r="L292" s="8" t="s">
        <v>24</v>
      </c>
      <c r="M292" s="12" t="s">
        <v>17</v>
      </c>
    </row>
    <row r="293" spans="1:13" x14ac:dyDescent="0.3">
      <c r="A293" s="6">
        <v>42308.14162037037</v>
      </c>
      <c r="B293" s="7">
        <v>19</v>
      </c>
      <c r="C293" s="8" t="s">
        <v>37</v>
      </c>
      <c r="D293" s="58">
        <v>510</v>
      </c>
      <c r="E293" s="59">
        <v>37</v>
      </c>
      <c r="F293" s="59">
        <f t="shared" si="16"/>
        <v>18870</v>
      </c>
      <c r="G293" s="60">
        <v>25</v>
      </c>
      <c r="H293" s="59">
        <f t="shared" si="17"/>
        <v>12750</v>
      </c>
      <c r="I293" s="59">
        <f t="shared" si="18"/>
        <v>12</v>
      </c>
      <c r="J293" s="59">
        <f t="shared" si="19"/>
        <v>6120</v>
      </c>
      <c r="K293" s="61">
        <v>7</v>
      </c>
      <c r="L293" s="8" t="s">
        <v>24</v>
      </c>
      <c r="M293" s="12" t="s">
        <v>14</v>
      </c>
    </row>
    <row r="294" spans="1:13" x14ac:dyDescent="0.3">
      <c r="A294" s="6">
        <v>42109.297233796293</v>
      </c>
      <c r="B294" s="7">
        <v>19</v>
      </c>
      <c r="C294" s="8" t="s">
        <v>37</v>
      </c>
      <c r="D294" s="58">
        <v>590</v>
      </c>
      <c r="E294" s="59">
        <v>37</v>
      </c>
      <c r="F294" s="59">
        <f t="shared" si="16"/>
        <v>21830</v>
      </c>
      <c r="G294" s="60">
        <v>25</v>
      </c>
      <c r="H294" s="59">
        <f t="shared" si="17"/>
        <v>14750</v>
      </c>
      <c r="I294" s="59">
        <f t="shared" si="18"/>
        <v>12</v>
      </c>
      <c r="J294" s="59">
        <f t="shared" si="19"/>
        <v>7080</v>
      </c>
      <c r="K294" s="61">
        <v>7</v>
      </c>
      <c r="L294" s="8" t="s">
        <v>24</v>
      </c>
      <c r="M294" s="12" t="s">
        <v>17</v>
      </c>
    </row>
    <row r="295" spans="1:13" x14ac:dyDescent="0.3">
      <c r="A295" s="6">
        <v>42308.14162037037</v>
      </c>
      <c r="B295" s="7">
        <v>19</v>
      </c>
      <c r="C295" s="8" t="s">
        <v>37</v>
      </c>
      <c r="D295" s="58">
        <v>640</v>
      </c>
      <c r="E295" s="59">
        <v>37</v>
      </c>
      <c r="F295" s="59">
        <f t="shared" si="16"/>
        <v>23680</v>
      </c>
      <c r="G295" s="60">
        <v>25</v>
      </c>
      <c r="H295" s="59">
        <f t="shared" si="17"/>
        <v>16000</v>
      </c>
      <c r="I295" s="59">
        <f t="shared" si="18"/>
        <v>12</v>
      </c>
      <c r="J295" s="59">
        <f t="shared" si="19"/>
        <v>7680</v>
      </c>
      <c r="K295" s="61">
        <v>7</v>
      </c>
      <c r="L295" s="8" t="s">
        <v>24</v>
      </c>
      <c r="M295" s="12" t="s">
        <v>17</v>
      </c>
    </row>
    <row r="296" spans="1:13" x14ac:dyDescent="0.3">
      <c r="A296" s="6">
        <v>42066.797488425924</v>
      </c>
      <c r="B296" s="7">
        <v>19</v>
      </c>
      <c r="C296" s="8" t="s">
        <v>37</v>
      </c>
      <c r="D296" s="58">
        <v>640</v>
      </c>
      <c r="E296" s="59">
        <v>37</v>
      </c>
      <c r="F296" s="59">
        <f t="shared" si="16"/>
        <v>23680</v>
      </c>
      <c r="G296" s="60">
        <v>25</v>
      </c>
      <c r="H296" s="59">
        <f t="shared" si="17"/>
        <v>16000</v>
      </c>
      <c r="I296" s="59">
        <f t="shared" si="18"/>
        <v>12</v>
      </c>
      <c r="J296" s="59">
        <f t="shared" si="19"/>
        <v>7680</v>
      </c>
      <c r="K296" s="61">
        <v>7</v>
      </c>
      <c r="L296" s="8" t="s">
        <v>24</v>
      </c>
      <c r="M296" s="12" t="s">
        <v>14</v>
      </c>
    </row>
    <row r="297" spans="1:13" x14ac:dyDescent="0.3">
      <c r="A297" s="6">
        <v>42193.152430555558</v>
      </c>
      <c r="B297" s="7">
        <v>19</v>
      </c>
      <c r="C297" s="8" t="s">
        <v>37</v>
      </c>
      <c r="D297" s="58">
        <v>940</v>
      </c>
      <c r="E297" s="59">
        <v>37</v>
      </c>
      <c r="F297" s="59">
        <f t="shared" si="16"/>
        <v>34780</v>
      </c>
      <c r="G297" s="60">
        <v>25</v>
      </c>
      <c r="H297" s="59">
        <f t="shared" si="17"/>
        <v>23500</v>
      </c>
      <c r="I297" s="59">
        <f t="shared" si="18"/>
        <v>12</v>
      </c>
      <c r="J297" s="59">
        <f t="shared" si="19"/>
        <v>11280</v>
      </c>
      <c r="K297" s="61">
        <v>7</v>
      </c>
      <c r="L297" s="8" t="s">
        <v>24</v>
      </c>
      <c r="M297" s="12" t="s">
        <v>14</v>
      </c>
    </row>
    <row r="298" spans="1:13" x14ac:dyDescent="0.3">
      <c r="A298" s="6">
        <v>42085.028495370374</v>
      </c>
      <c r="B298" s="7">
        <v>19</v>
      </c>
      <c r="C298" s="8" t="s">
        <v>37</v>
      </c>
      <c r="D298" s="58">
        <v>10</v>
      </c>
      <c r="E298" s="59">
        <v>37</v>
      </c>
      <c r="F298" s="59">
        <f t="shared" si="16"/>
        <v>370</v>
      </c>
      <c r="G298" s="60">
        <v>25</v>
      </c>
      <c r="H298" s="59">
        <f t="shared" si="17"/>
        <v>250</v>
      </c>
      <c r="I298" s="59">
        <f t="shared" si="18"/>
        <v>12</v>
      </c>
      <c r="J298" s="59">
        <f t="shared" si="19"/>
        <v>120</v>
      </c>
      <c r="K298" s="61">
        <v>14</v>
      </c>
      <c r="L298" s="8" t="s">
        <v>25</v>
      </c>
      <c r="M298" s="12" t="s">
        <v>17</v>
      </c>
    </row>
    <row r="299" spans="1:13" x14ac:dyDescent="0.3">
      <c r="A299" s="6">
        <v>42059.707129629627</v>
      </c>
      <c r="B299" s="7">
        <v>19</v>
      </c>
      <c r="C299" s="8" t="s">
        <v>37</v>
      </c>
      <c r="D299" s="58">
        <v>50</v>
      </c>
      <c r="E299" s="59">
        <v>37</v>
      </c>
      <c r="F299" s="59">
        <f t="shared" si="16"/>
        <v>1850</v>
      </c>
      <c r="G299" s="60">
        <v>25</v>
      </c>
      <c r="H299" s="59">
        <f t="shared" si="17"/>
        <v>1250</v>
      </c>
      <c r="I299" s="59">
        <f t="shared" si="18"/>
        <v>12</v>
      </c>
      <c r="J299" s="59">
        <f t="shared" si="19"/>
        <v>600</v>
      </c>
      <c r="K299" s="61">
        <v>14</v>
      </c>
      <c r="L299" s="8" t="s">
        <v>25</v>
      </c>
      <c r="M299" s="12" t="s">
        <v>17</v>
      </c>
    </row>
    <row r="300" spans="1:13" x14ac:dyDescent="0.3">
      <c r="A300" s="6">
        <v>42054.930011574077</v>
      </c>
      <c r="B300" s="7">
        <v>19</v>
      </c>
      <c r="C300" s="8" t="s">
        <v>37</v>
      </c>
      <c r="D300" s="58">
        <v>100</v>
      </c>
      <c r="E300" s="59">
        <v>37</v>
      </c>
      <c r="F300" s="59">
        <f t="shared" si="16"/>
        <v>3700</v>
      </c>
      <c r="G300" s="60">
        <v>25</v>
      </c>
      <c r="H300" s="59">
        <f t="shared" si="17"/>
        <v>2500</v>
      </c>
      <c r="I300" s="59">
        <f t="shared" si="18"/>
        <v>12</v>
      </c>
      <c r="J300" s="59">
        <f t="shared" si="19"/>
        <v>1200</v>
      </c>
      <c r="K300" s="61">
        <v>14</v>
      </c>
      <c r="L300" s="8" t="s">
        <v>25</v>
      </c>
      <c r="M300" s="12" t="s">
        <v>14</v>
      </c>
    </row>
    <row r="301" spans="1:13" x14ac:dyDescent="0.3">
      <c r="A301" s="6">
        <v>42048.796018518522</v>
      </c>
      <c r="B301" s="7">
        <v>19</v>
      </c>
      <c r="C301" s="8" t="s">
        <v>37</v>
      </c>
      <c r="D301" s="58">
        <v>410</v>
      </c>
      <c r="E301" s="59">
        <v>37</v>
      </c>
      <c r="F301" s="59">
        <f t="shared" si="16"/>
        <v>15170</v>
      </c>
      <c r="G301" s="60">
        <v>25</v>
      </c>
      <c r="H301" s="59">
        <f t="shared" si="17"/>
        <v>10250</v>
      </c>
      <c r="I301" s="59">
        <f t="shared" si="18"/>
        <v>12</v>
      </c>
      <c r="J301" s="59">
        <f t="shared" si="19"/>
        <v>4920</v>
      </c>
      <c r="K301" s="61">
        <v>14</v>
      </c>
      <c r="L301" s="8" t="s">
        <v>25</v>
      </c>
      <c r="M301" s="12" t="s">
        <v>14</v>
      </c>
    </row>
    <row r="302" spans="1:13" x14ac:dyDescent="0.3">
      <c r="A302" s="6">
        <v>42048.796018518522</v>
      </c>
      <c r="B302" s="7">
        <v>19</v>
      </c>
      <c r="C302" s="8" t="s">
        <v>37</v>
      </c>
      <c r="D302" s="58">
        <v>456</v>
      </c>
      <c r="E302" s="59">
        <v>37</v>
      </c>
      <c r="F302" s="59">
        <f t="shared" si="16"/>
        <v>16872</v>
      </c>
      <c r="G302" s="60">
        <v>25</v>
      </c>
      <c r="H302" s="59">
        <f t="shared" si="17"/>
        <v>11400</v>
      </c>
      <c r="I302" s="59">
        <f t="shared" si="18"/>
        <v>12</v>
      </c>
      <c r="J302" s="59">
        <f t="shared" si="19"/>
        <v>5472</v>
      </c>
      <c r="K302" s="61">
        <v>14</v>
      </c>
      <c r="L302" s="8" t="s">
        <v>25</v>
      </c>
      <c r="M302" s="12" t="s">
        <v>14</v>
      </c>
    </row>
    <row r="303" spans="1:13" x14ac:dyDescent="0.3">
      <c r="A303" s="6">
        <v>42299.058958333335</v>
      </c>
      <c r="B303" s="7">
        <v>19</v>
      </c>
      <c r="C303" s="8" t="s">
        <v>37</v>
      </c>
      <c r="D303" s="58">
        <v>490</v>
      </c>
      <c r="E303" s="59">
        <v>37</v>
      </c>
      <c r="F303" s="59">
        <f t="shared" si="16"/>
        <v>18130</v>
      </c>
      <c r="G303" s="60">
        <v>25</v>
      </c>
      <c r="H303" s="59">
        <f t="shared" si="17"/>
        <v>12250</v>
      </c>
      <c r="I303" s="59">
        <f t="shared" si="18"/>
        <v>12</v>
      </c>
      <c r="J303" s="59">
        <f t="shared" si="19"/>
        <v>5880</v>
      </c>
      <c r="K303" s="61">
        <v>14</v>
      </c>
      <c r="L303" s="8" t="s">
        <v>25</v>
      </c>
      <c r="M303" s="12" t="s">
        <v>17</v>
      </c>
    </row>
    <row r="304" spans="1:13" x14ac:dyDescent="0.3">
      <c r="A304" s="6">
        <v>42054.930011574077</v>
      </c>
      <c r="B304" s="7">
        <v>19</v>
      </c>
      <c r="C304" s="8" t="s">
        <v>37</v>
      </c>
      <c r="D304" s="58">
        <v>500</v>
      </c>
      <c r="E304" s="59">
        <v>37</v>
      </c>
      <c r="F304" s="59">
        <f t="shared" si="16"/>
        <v>18500</v>
      </c>
      <c r="G304" s="60">
        <v>25</v>
      </c>
      <c r="H304" s="59">
        <f t="shared" si="17"/>
        <v>12500</v>
      </c>
      <c r="I304" s="59">
        <f t="shared" si="18"/>
        <v>12</v>
      </c>
      <c r="J304" s="59">
        <f t="shared" si="19"/>
        <v>6000</v>
      </c>
      <c r="K304" s="61">
        <v>14</v>
      </c>
      <c r="L304" s="8" t="s">
        <v>25</v>
      </c>
      <c r="M304" s="12" t="s">
        <v>14</v>
      </c>
    </row>
    <row r="305" spans="1:13" x14ac:dyDescent="0.3">
      <c r="A305" s="6">
        <v>42059.707129629627</v>
      </c>
      <c r="B305" s="7">
        <v>19</v>
      </c>
      <c r="C305" s="8" t="s">
        <v>37</v>
      </c>
      <c r="D305" s="58">
        <v>550</v>
      </c>
      <c r="E305" s="59">
        <v>37</v>
      </c>
      <c r="F305" s="59">
        <f t="shared" si="16"/>
        <v>20350</v>
      </c>
      <c r="G305" s="60">
        <v>25</v>
      </c>
      <c r="H305" s="59">
        <f t="shared" si="17"/>
        <v>13750</v>
      </c>
      <c r="I305" s="59">
        <f t="shared" si="18"/>
        <v>12</v>
      </c>
      <c r="J305" s="59">
        <f t="shared" si="19"/>
        <v>6600</v>
      </c>
      <c r="K305" s="61">
        <v>14</v>
      </c>
      <c r="L305" s="8" t="s">
        <v>25</v>
      </c>
      <c r="M305" s="12" t="s">
        <v>17</v>
      </c>
    </row>
    <row r="306" spans="1:13" x14ac:dyDescent="0.3">
      <c r="A306" s="6">
        <v>42085.028495370374</v>
      </c>
      <c r="B306" s="7">
        <v>19</v>
      </c>
      <c r="C306" s="8" t="s">
        <v>37</v>
      </c>
      <c r="D306" s="58">
        <v>744</v>
      </c>
      <c r="E306" s="59">
        <v>37</v>
      </c>
      <c r="F306" s="59">
        <f t="shared" si="16"/>
        <v>27528</v>
      </c>
      <c r="G306" s="60">
        <v>25</v>
      </c>
      <c r="H306" s="59">
        <f t="shared" si="17"/>
        <v>18600</v>
      </c>
      <c r="I306" s="59">
        <f t="shared" si="18"/>
        <v>12</v>
      </c>
      <c r="J306" s="59">
        <f t="shared" si="19"/>
        <v>8928</v>
      </c>
      <c r="K306" s="61">
        <v>14</v>
      </c>
      <c r="L306" s="8" t="s">
        <v>25</v>
      </c>
      <c r="M306" s="12" t="s">
        <v>17</v>
      </c>
    </row>
    <row r="307" spans="1:13" x14ac:dyDescent="0.3">
      <c r="A307" s="6">
        <v>42308.14162037037</v>
      </c>
      <c r="B307" s="7">
        <v>19</v>
      </c>
      <c r="C307" s="8" t="s">
        <v>37</v>
      </c>
      <c r="D307" s="58">
        <v>150</v>
      </c>
      <c r="E307" s="59">
        <v>37</v>
      </c>
      <c r="F307" s="59">
        <f t="shared" si="16"/>
        <v>5550</v>
      </c>
      <c r="G307" s="60">
        <v>25</v>
      </c>
      <c r="H307" s="59">
        <f t="shared" si="17"/>
        <v>3750</v>
      </c>
      <c r="I307" s="59">
        <f t="shared" si="18"/>
        <v>12</v>
      </c>
      <c r="J307" s="59">
        <f t="shared" si="19"/>
        <v>1800</v>
      </c>
      <c r="K307" s="61">
        <v>23</v>
      </c>
      <c r="L307" s="8" t="s">
        <v>21</v>
      </c>
      <c r="M307" s="12" t="s">
        <v>14</v>
      </c>
    </row>
    <row r="308" spans="1:13" x14ac:dyDescent="0.3">
      <c r="A308" s="6">
        <v>42068.256620370368</v>
      </c>
      <c r="B308" s="7">
        <v>19</v>
      </c>
      <c r="C308" s="8" t="s">
        <v>37</v>
      </c>
      <c r="D308" s="58">
        <v>366</v>
      </c>
      <c r="E308" s="59">
        <v>37</v>
      </c>
      <c r="F308" s="59">
        <f t="shared" si="16"/>
        <v>13542</v>
      </c>
      <c r="G308" s="60">
        <v>25</v>
      </c>
      <c r="H308" s="59">
        <f t="shared" si="17"/>
        <v>9150</v>
      </c>
      <c r="I308" s="59">
        <f t="shared" si="18"/>
        <v>12</v>
      </c>
      <c r="J308" s="59">
        <f t="shared" si="19"/>
        <v>4392</v>
      </c>
      <c r="K308" s="61">
        <v>23</v>
      </c>
      <c r="L308" s="8" t="s">
        <v>21</v>
      </c>
      <c r="M308" s="12" t="s">
        <v>17</v>
      </c>
    </row>
    <row r="309" spans="1:13" x14ac:dyDescent="0.3">
      <c r="A309" s="6">
        <v>42068.256620370368</v>
      </c>
      <c r="B309" s="7">
        <v>19</v>
      </c>
      <c r="C309" s="8" t="s">
        <v>37</v>
      </c>
      <c r="D309" s="58">
        <v>830</v>
      </c>
      <c r="E309" s="59">
        <v>37</v>
      </c>
      <c r="F309" s="59">
        <f t="shared" si="16"/>
        <v>30710</v>
      </c>
      <c r="G309" s="60">
        <v>25</v>
      </c>
      <c r="H309" s="59">
        <f t="shared" si="17"/>
        <v>20750</v>
      </c>
      <c r="I309" s="59">
        <f t="shared" si="18"/>
        <v>12</v>
      </c>
      <c r="J309" s="59">
        <f t="shared" si="19"/>
        <v>9960</v>
      </c>
      <c r="K309" s="61">
        <v>23</v>
      </c>
      <c r="L309" s="8" t="s">
        <v>21</v>
      </c>
      <c r="M309" s="12" t="s">
        <v>17</v>
      </c>
    </row>
    <row r="310" spans="1:13" x14ac:dyDescent="0.3">
      <c r="A310" s="6">
        <v>42131.558020833334</v>
      </c>
      <c r="B310" s="7">
        <v>19</v>
      </c>
      <c r="C310" s="8" t="s">
        <v>37</v>
      </c>
      <c r="D310" s="58">
        <v>840</v>
      </c>
      <c r="E310" s="59">
        <v>37</v>
      </c>
      <c r="F310" s="59">
        <f t="shared" si="16"/>
        <v>31080</v>
      </c>
      <c r="G310" s="60">
        <v>25</v>
      </c>
      <c r="H310" s="59">
        <f t="shared" si="17"/>
        <v>21000</v>
      </c>
      <c r="I310" s="59">
        <f t="shared" si="18"/>
        <v>12</v>
      </c>
      <c r="J310" s="59">
        <f t="shared" si="19"/>
        <v>10080</v>
      </c>
      <c r="K310" s="61">
        <v>23</v>
      </c>
      <c r="L310" s="8" t="s">
        <v>21</v>
      </c>
      <c r="M310" s="12" t="s">
        <v>17</v>
      </c>
    </row>
    <row r="311" spans="1:13" x14ac:dyDescent="0.3">
      <c r="A311" s="6">
        <v>42138.95039351852</v>
      </c>
      <c r="B311" s="7">
        <v>19</v>
      </c>
      <c r="C311" s="8" t="s">
        <v>37</v>
      </c>
      <c r="D311" s="58">
        <v>340</v>
      </c>
      <c r="E311" s="59">
        <v>37</v>
      </c>
      <c r="F311" s="59">
        <f t="shared" si="16"/>
        <v>12580</v>
      </c>
      <c r="G311" s="60">
        <v>25</v>
      </c>
      <c r="H311" s="59">
        <f t="shared" si="17"/>
        <v>8500</v>
      </c>
      <c r="I311" s="59">
        <f t="shared" si="18"/>
        <v>12</v>
      </c>
      <c r="J311" s="59">
        <f t="shared" si="19"/>
        <v>4080</v>
      </c>
      <c r="K311" s="61">
        <v>95</v>
      </c>
      <c r="L311" s="8" t="s">
        <v>23</v>
      </c>
      <c r="M311" s="12" t="s">
        <v>17</v>
      </c>
    </row>
    <row r="312" spans="1:13" x14ac:dyDescent="0.3">
      <c r="A312" s="6">
        <v>42146.125844907408</v>
      </c>
      <c r="B312" s="7">
        <v>19</v>
      </c>
      <c r="C312" s="8" t="s">
        <v>37</v>
      </c>
      <c r="D312" s="58">
        <v>930</v>
      </c>
      <c r="E312" s="59">
        <v>37</v>
      </c>
      <c r="F312" s="59">
        <f t="shared" si="16"/>
        <v>34410</v>
      </c>
      <c r="G312" s="60">
        <v>25</v>
      </c>
      <c r="H312" s="59">
        <f t="shared" si="17"/>
        <v>23250</v>
      </c>
      <c r="I312" s="59">
        <f t="shared" si="18"/>
        <v>12</v>
      </c>
      <c r="J312" s="59">
        <f t="shared" si="19"/>
        <v>11160</v>
      </c>
      <c r="K312" s="61">
        <v>95</v>
      </c>
      <c r="L312" s="8" t="s">
        <v>23</v>
      </c>
      <c r="M312" s="12" t="s">
        <v>17</v>
      </c>
    </row>
    <row r="313" spans="1:13" x14ac:dyDescent="0.3">
      <c r="A313" s="6">
        <v>42108.7341087963</v>
      </c>
      <c r="B313" s="7">
        <v>19</v>
      </c>
      <c r="C313" s="8" t="s">
        <v>37</v>
      </c>
      <c r="D313" s="58">
        <v>430</v>
      </c>
      <c r="E313" s="59">
        <v>37</v>
      </c>
      <c r="F313" s="59">
        <f t="shared" si="16"/>
        <v>15910</v>
      </c>
      <c r="G313" s="60">
        <v>25</v>
      </c>
      <c r="H313" s="59">
        <f t="shared" si="17"/>
        <v>10750</v>
      </c>
      <c r="I313" s="59">
        <f t="shared" si="18"/>
        <v>12</v>
      </c>
      <c r="J313" s="59">
        <f t="shared" si="19"/>
        <v>5160</v>
      </c>
      <c r="K313" s="61">
        <v>315</v>
      </c>
      <c r="L313" s="8" t="s">
        <v>40</v>
      </c>
      <c r="M313" s="12" t="s">
        <v>17</v>
      </c>
    </row>
    <row r="314" spans="1:13" x14ac:dyDescent="0.3">
      <c r="A314" s="6">
        <v>42236.647939814815</v>
      </c>
      <c r="B314" s="7">
        <v>19</v>
      </c>
      <c r="C314" s="8" t="s">
        <v>37</v>
      </c>
      <c r="D314" s="58">
        <v>600</v>
      </c>
      <c r="E314" s="59">
        <v>37</v>
      </c>
      <c r="F314" s="59">
        <f t="shared" si="16"/>
        <v>22200</v>
      </c>
      <c r="G314" s="60">
        <v>25</v>
      </c>
      <c r="H314" s="59">
        <f t="shared" si="17"/>
        <v>15000</v>
      </c>
      <c r="I314" s="59">
        <f t="shared" si="18"/>
        <v>12</v>
      </c>
      <c r="J314" s="59">
        <f t="shared" si="19"/>
        <v>7200</v>
      </c>
      <c r="K314" s="61">
        <v>557</v>
      </c>
      <c r="L314" s="8" t="s">
        <v>27</v>
      </c>
      <c r="M314" s="12" t="s">
        <v>17</v>
      </c>
    </row>
    <row r="315" spans="1:13" x14ac:dyDescent="0.3">
      <c r="A315" s="6">
        <v>42070.245937500003</v>
      </c>
      <c r="B315" s="7">
        <v>19</v>
      </c>
      <c r="C315" s="8" t="s">
        <v>37</v>
      </c>
      <c r="D315" s="58">
        <v>250</v>
      </c>
      <c r="E315" s="59">
        <v>37</v>
      </c>
      <c r="F315" s="59">
        <f t="shared" si="16"/>
        <v>9250</v>
      </c>
      <c r="G315" s="60">
        <v>25</v>
      </c>
      <c r="H315" s="59">
        <f t="shared" si="17"/>
        <v>6250</v>
      </c>
      <c r="I315" s="59">
        <f t="shared" si="18"/>
        <v>12</v>
      </c>
      <c r="J315" s="59">
        <f t="shared" si="19"/>
        <v>3000</v>
      </c>
      <c r="K315" s="61">
        <v>572</v>
      </c>
      <c r="L315" s="8" t="s">
        <v>16</v>
      </c>
      <c r="M315" s="12" t="s">
        <v>17</v>
      </c>
    </row>
    <row r="316" spans="1:13" x14ac:dyDescent="0.3">
      <c r="A316" s="6">
        <v>42353.797326388885</v>
      </c>
      <c r="B316" s="7">
        <v>19</v>
      </c>
      <c r="C316" s="8" t="s">
        <v>37</v>
      </c>
      <c r="D316" s="58">
        <v>310</v>
      </c>
      <c r="E316" s="59">
        <v>37</v>
      </c>
      <c r="F316" s="59">
        <f t="shared" si="16"/>
        <v>11470</v>
      </c>
      <c r="G316" s="60">
        <v>25</v>
      </c>
      <c r="H316" s="59">
        <f t="shared" si="17"/>
        <v>7750</v>
      </c>
      <c r="I316" s="59">
        <f t="shared" si="18"/>
        <v>12</v>
      </c>
      <c r="J316" s="59">
        <f t="shared" si="19"/>
        <v>3720</v>
      </c>
      <c r="K316" s="61">
        <v>572</v>
      </c>
      <c r="L316" s="8" t="s">
        <v>16</v>
      </c>
      <c r="M316" s="12" t="s">
        <v>17</v>
      </c>
    </row>
    <row r="317" spans="1:13" x14ac:dyDescent="0.3">
      <c r="A317" s="6">
        <v>42070.245937500003</v>
      </c>
      <c r="B317" s="7">
        <v>19</v>
      </c>
      <c r="C317" s="8" t="s">
        <v>37</v>
      </c>
      <c r="D317" s="58">
        <v>966</v>
      </c>
      <c r="E317" s="59">
        <v>37</v>
      </c>
      <c r="F317" s="59">
        <f t="shared" si="16"/>
        <v>35742</v>
      </c>
      <c r="G317" s="60">
        <v>25</v>
      </c>
      <c r="H317" s="59">
        <f t="shared" si="17"/>
        <v>24150</v>
      </c>
      <c r="I317" s="59">
        <f t="shared" si="18"/>
        <v>12</v>
      </c>
      <c r="J317" s="59">
        <f t="shared" si="19"/>
        <v>11592</v>
      </c>
      <c r="K317" s="61">
        <v>572</v>
      </c>
      <c r="L317" s="8" t="s">
        <v>16</v>
      </c>
      <c r="M317" s="12" t="s">
        <v>17</v>
      </c>
    </row>
    <row r="318" spans="1:13" x14ac:dyDescent="0.3">
      <c r="A318" s="6">
        <v>42106.063414351855</v>
      </c>
      <c r="B318" s="7">
        <v>19</v>
      </c>
      <c r="C318" s="8" t="s">
        <v>37</v>
      </c>
      <c r="D318" s="58">
        <v>20</v>
      </c>
      <c r="E318" s="59">
        <v>37</v>
      </c>
      <c r="F318" s="59">
        <f t="shared" si="16"/>
        <v>740</v>
      </c>
      <c r="G318" s="60">
        <v>25</v>
      </c>
      <c r="H318" s="59">
        <f t="shared" si="17"/>
        <v>500</v>
      </c>
      <c r="I318" s="59">
        <f t="shared" si="18"/>
        <v>12</v>
      </c>
      <c r="J318" s="59">
        <f t="shared" si="19"/>
        <v>240</v>
      </c>
      <c r="K318" s="61">
        <v>686</v>
      </c>
      <c r="L318" s="8" t="s">
        <v>31</v>
      </c>
      <c r="M318" s="12" t="s">
        <v>14</v>
      </c>
    </row>
    <row r="319" spans="1:13" x14ac:dyDescent="0.3">
      <c r="A319" s="6">
        <v>42308.14162037037</v>
      </c>
      <c r="B319" s="7">
        <v>19</v>
      </c>
      <c r="C319" s="8" t="s">
        <v>37</v>
      </c>
      <c r="D319" s="58">
        <v>60</v>
      </c>
      <c r="E319" s="59">
        <v>37</v>
      </c>
      <c r="F319" s="59">
        <f t="shared" si="16"/>
        <v>2220</v>
      </c>
      <c r="G319" s="60">
        <v>25</v>
      </c>
      <c r="H319" s="59">
        <f t="shared" si="17"/>
        <v>1500</v>
      </c>
      <c r="I319" s="59">
        <f t="shared" si="18"/>
        <v>12</v>
      </c>
      <c r="J319" s="59">
        <f t="shared" si="19"/>
        <v>720</v>
      </c>
      <c r="K319" s="61">
        <v>686</v>
      </c>
      <c r="L319" s="8" t="s">
        <v>31</v>
      </c>
      <c r="M319" s="12" t="s">
        <v>14</v>
      </c>
    </row>
    <row r="320" spans="1:13" x14ac:dyDescent="0.3">
      <c r="A320" s="6">
        <v>42209.782141203701</v>
      </c>
      <c r="B320" s="7">
        <v>19</v>
      </c>
      <c r="C320" s="8" t="s">
        <v>37</v>
      </c>
      <c r="D320" s="58">
        <v>820</v>
      </c>
      <c r="E320" s="59">
        <v>37</v>
      </c>
      <c r="F320" s="59">
        <f t="shared" si="16"/>
        <v>30340</v>
      </c>
      <c r="G320" s="60">
        <v>25</v>
      </c>
      <c r="H320" s="59">
        <f t="shared" si="17"/>
        <v>20500</v>
      </c>
      <c r="I320" s="59">
        <f t="shared" si="18"/>
        <v>12</v>
      </c>
      <c r="J320" s="59">
        <f t="shared" si="19"/>
        <v>9840</v>
      </c>
      <c r="K320" s="61">
        <v>686</v>
      </c>
      <c r="L320" s="8" t="s">
        <v>31</v>
      </c>
      <c r="M320" s="12" t="s">
        <v>17</v>
      </c>
    </row>
    <row r="321" spans="1:13" x14ac:dyDescent="0.3">
      <c r="A321" s="6">
        <v>42235.001342592594</v>
      </c>
      <c r="B321" s="7">
        <v>19</v>
      </c>
      <c r="C321" s="8" t="s">
        <v>37</v>
      </c>
      <c r="D321" s="58">
        <v>80</v>
      </c>
      <c r="E321" s="59">
        <v>37</v>
      </c>
      <c r="F321" s="59">
        <f t="shared" si="16"/>
        <v>2960</v>
      </c>
      <c r="G321" s="60">
        <v>25</v>
      </c>
      <c r="H321" s="59">
        <f t="shared" si="17"/>
        <v>2000</v>
      </c>
      <c r="I321" s="59">
        <f t="shared" si="18"/>
        <v>12</v>
      </c>
      <c r="J321" s="59">
        <f t="shared" si="19"/>
        <v>960</v>
      </c>
      <c r="K321" s="61">
        <v>846</v>
      </c>
      <c r="L321" s="8" t="s">
        <v>30</v>
      </c>
      <c r="M321" s="12" t="s">
        <v>17</v>
      </c>
    </row>
    <row r="322" spans="1:13" x14ac:dyDescent="0.3">
      <c r="A322" s="6">
        <v>42260.909131944441</v>
      </c>
      <c r="B322" s="7">
        <v>19</v>
      </c>
      <c r="C322" s="8" t="s">
        <v>37</v>
      </c>
      <c r="D322" s="58">
        <v>560</v>
      </c>
      <c r="E322" s="59">
        <v>37</v>
      </c>
      <c r="F322" s="59">
        <f t="shared" si="16"/>
        <v>20720</v>
      </c>
      <c r="G322" s="60">
        <v>25</v>
      </c>
      <c r="H322" s="59">
        <f t="shared" si="17"/>
        <v>14000</v>
      </c>
      <c r="I322" s="59">
        <f t="shared" si="18"/>
        <v>12</v>
      </c>
      <c r="J322" s="59">
        <f t="shared" si="19"/>
        <v>6720</v>
      </c>
      <c r="K322" s="61">
        <v>846</v>
      </c>
      <c r="L322" s="8" t="s">
        <v>30</v>
      </c>
      <c r="M322" s="12" t="s">
        <v>17</v>
      </c>
    </row>
    <row r="323" spans="1:13" x14ac:dyDescent="0.3">
      <c r="A323" s="62">
        <v>42116.328657407408</v>
      </c>
      <c r="B323" s="63">
        <v>22</v>
      </c>
      <c r="C323" s="64" t="s">
        <v>34</v>
      </c>
      <c r="D323" s="65">
        <v>140</v>
      </c>
      <c r="E323" s="66">
        <v>24</v>
      </c>
      <c r="F323" s="66">
        <f t="shared" ref="F323:F386" si="20">E323*D323</f>
        <v>3360</v>
      </c>
      <c r="G323" s="67">
        <v>16</v>
      </c>
      <c r="H323" s="66">
        <f t="shared" ref="H323:H386" si="21">G323*D323</f>
        <v>2240</v>
      </c>
      <c r="I323" s="66">
        <f t="shared" ref="I323:I386" si="22">E323-G323</f>
        <v>8</v>
      </c>
      <c r="J323" s="66">
        <f t="shared" ref="J323:J386" si="23">I323*D323</f>
        <v>1120</v>
      </c>
      <c r="K323" s="68">
        <v>7</v>
      </c>
      <c r="L323" s="64" t="s">
        <v>24</v>
      </c>
      <c r="M323" s="69" t="s">
        <v>17</v>
      </c>
    </row>
    <row r="324" spans="1:13" x14ac:dyDescent="0.3">
      <c r="A324" s="62">
        <v>42255.712951388887</v>
      </c>
      <c r="B324" s="63">
        <v>22</v>
      </c>
      <c r="C324" s="64" t="s">
        <v>34</v>
      </c>
      <c r="D324" s="65">
        <v>170</v>
      </c>
      <c r="E324" s="66">
        <v>24</v>
      </c>
      <c r="F324" s="66">
        <f t="shared" si="20"/>
        <v>4080</v>
      </c>
      <c r="G324" s="67">
        <v>16</v>
      </c>
      <c r="H324" s="66">
        <f t="shared" si="21"/>
        <v>2720</v>
      </c>
      <c r="I324" s="66">
        <f t="shared" si="22"/>
        <v>8</v>
      </c>
      <c r="J324" s="66">
        <f t="shared" si="23"/>
        <v>1360</v>
      </c>
      <c r="K324" s="68">
        <v>7</v>
      </c>
      <c r="L324" s="64" t="s">
        <v>24</v>
      </c>
      <c r="M324" s="69" t="s">
        <v>17</v>
      </c>
    </row>
    <row r="325" spans="1:13" x14ac:dyDescent="0.3">
      <c r="A325" s="62">
        <v>42217.286226851851</v>
      </c>
      <c r="B325" s="63">
        <v>22</v>
      </c>
      <c r="C325" s="64" t="s">
        <v>34</v>
      </c>
      <c r="D325" s="65">
        <v>270</v>
      </c>
      <c r="E325" s="66">
        <v>24</v>
      </c>
      <c r="F325" s="66">
        <f t="shared" si="20"/>
        <v>6480</v>
      </c>
      <c r="G325" s="67">
        <v>16</v>
      </c>
      <c r="H325" s="66">
        <f t="shared" si="21"/>
        <v>4320</v>
      </c>
      <c r="I325" s="66">
        <f t="shared" si="22"/>
        <v>8</v>
      </c>
      <c r="J325" s="66">
        <f t="shared" si="23"/>
        <v>2160</v>
      </c>
      <c r="K325" s="68">
        <v>7</v>
      </c>
      <c r="L325" s="64" t="s">
        <v>24</v>
      </c>
      <c r="M325" s="69" t="s">
        <v>17</v>
      </c>
    </row>
    <row r="326" spans="1:13" x14ac:dyDescent="0.3">
      <c r="A326" s="62">
        <v>42143.802361111113</v>
      </c>
      <c r="B326" s="63">
        <v>22</v>
      </c>
      <c r="C326" s="64" t="s">
        <v>34</v>
      </c>
      <c r="D326" s="65">
        <v>350</v>
      </c>
      <c r="E326" s="66">
        <v>24</v>
      </c>
      <c r="F326" s="66">
        <f t="shared" si="20"/>
        <v>8400</v>
      </c>
      <c r="G326" s="67">
        <v>16</v>
      </c>
      <c r="H326" s="66">
        <f t="shared" si="21"/>
        <v>5600</v>
      </c>
      <c r="I326" s="66">
        <f t="shared" si="22"/>
        <v>8</v>
      </c>
      <c r="J326" s="66">
        <f t="shared" si="23"/>
        <v>2800</v>
      </c>
      <c r="K326" s="68">
        <v>7</v>
      </c>
      <c r="L326" s="64" t="s">
        <v>24</v>
      </c>
      <c r="M326" s="69" t="s">
        <v>14</v>
      </c>
    </row>
    <row r="327" spans="1:13" x14ac:dyDescent="0.3">
      <c r="A327" s="62">
        <v>42067.406909722224</v>
      </c>
      <c r="B327" s="63">
        <v>22</v>
      </c>
      <c r="C327" s="64" t="s">
        <v>34</v>
      </c>
      <c r="D327" s="65">
        <v>633</v>
      </c>
      <c r="E327" s="66">
        <v>24</v>
      </c>
      <c r="F327" s="66">
        <f t="shared" si="20"/>
        <v>15192</v>
      </c>
      <c r="G327" s="67">
        <v>16</v>
      </c>
      <c r="H327" s="66">
        <f t="shared" si="21"/>
        <v>10128</v>
      </c>
      <c r="I327" s="66">
        <f t="shared" si="22"/>
        <v>8</v>
      </c>
      <c r="J327" s="66">
        <f t="shared" si="23"/>
        <v>5064</v>
      </c>
      <c r="K327" s="68">
        <v>7</v>
      </c>
      <c r="L327" s="64" t="s">
        <v>24</v>
      </c>
      <c r="M327" s="69" t="s">
        <v>14</v>
      </c>
    </row>
    <row r="328" spans="1:13" x14ac:dyDescent="0.3">
      <c r="A328" s="62">
        <v>42308.14162037037</v>
      </c>
      <c r="B328" s="63">
        <v>22</v>
      </c>
      <c r="C328" s="64" t="s">
        <v>34</v>
      </c>
      <c r="D328" s="65">
        <v>720</v>
      </c>
      <c r="E328" s="66">
        <v>24</v>
      </c>
      <c r="F328" s="66">
        <f t="shared" si="20"/>
        <v>17280</v>
      </c>
      <c r="G328" s="67">
        <v>16</v>
      </c>
      <c r="H328" s="66">
        <f t="shared" si="21"/>
        <v>11520</v>
      </c>
      <c r="I328" s="66">
        <f t="shared" si="22"/>
        <v>8</v>
      </c>
      <c r="J328" s="66">
        <f t="shared" si="23"/>
        <v>5760</v>
      </c>
      <c r="K328" s="68">
        <v>7</v>
      </c>
      <c r="L328" s="64" t="s">
        <v>24</v>
      </c>
      <c r="M328" s="69" t="s">
        <v>14</v>
      </c>
    </row>
    <row r="329" spans="1:13" x14ac:dyDescent="0.3">
      <c r="A329" s="62">
        <v>42253.371516203704</v>
      </c>
      <c r="B329" s="63">
        <v>22</v>
      </c>
      <c r="C329" s="64" t="s">
        <v>34</v>
      </c>
      <c r="D329" s="65">
        <v>920</v>
      </c>
      <c r="E329" s="66">
        <v>24</v>
      </c>
      <c r="F329" s="66">
        <f t="shared" si="20"/>
        <v>22080</v>
      </c>
      <c r="G329" s="67">
        <v>16</v>
      </c>
      <c r="H329" s="66">
        <f t="shared" si="21"/>
        <v>14720</v>
      </c>
      <c r="I329" s="66">
        <f t="shared" si="22"/>
        <v>8</v>
      </c>
      <c r="J329" s="66">
        <f t="shared" si="23"/>
        <v>7360</v>
      </c>
      <c r="K329" s="68">
        <v>7</v>
      </c>
      <c r="L329" s="64" t="s">
        <v>24</v>
      </c>
      <c r="M329" s="69" t="s">
        <v>17</v>
      </c>
    </row>
    <row r="330" spans="1:13" x14ac:dyDescent="0.3">
      <c r="A330" s="62">
        <v>42067.406909722224</v>
      </c>
      <c r="B330" s="63">
        <v>22</v>
      </c>
      <c r="C330" s="64" t="s">
        <v>34</v>
      </c>
      <c r="D330" s="65">
        <v>920</v>
      </c>
      <c r="E330" s="66">
        <v>24</v>
      </c>
      <c r="F330" s="66">
        <f t="shared" si="20"/>
        <v>22080</v>
      </c>
      <c r="G330" s="67">
        <v>16</v>
      </c>
      <c r="H330" s="66">
        <f t="shared" si="21"/>
        <v>14720</v>
      </c>
      <c r="I330" s="66">
        <f t="shared" si="22"/>
        <v>8</v>
      </c>
      <c r="J330" s="66">
        <f t="shared" si="23"/>
        <v>7360</v>
      </c>
      <c r="K330" s="68">
        <v>7</v>
      </c>
      <c r="L330" s="64" t="s">
        <v>24</v>
      </c>
      <c r="M330" s="69" t="s">
        <v>14</v>
      </c>
    </row>
    <row r="331" spans="1:13" x14ac:dyDescent="0.3">
      <c r="A331" s="62">
        <v>42301.006354166668</v>
      </c>
      <c r="B331" s="63">
        <v>22</v>
      </c>
      <c r="C331" s="64" t="s">
        <v>34</v>
      </c>
      <c r="D331" s="65">
        <v>480</v>
      </c>
      <c r="E331" s="66">
        <v>24</v>
      </c>
      <c r="F331" s="66">
        <f t="shared" si="20"/>
        <v>11520</v>
      </c>
      <c r="G331" s="67">
        <v>16</v>
      </c>
      <c r="H331" s="66">
        <f t="shared" si="21"/>
        <v>7680</v>
      </c>
      <c r="I331" s="66">
        <f t="shared" si="22"/>
        <v>8</v>
      </c>
      <c r="J331" s="66">
        <f t="shared" si="23"/>
        <v>3840</v>
      </c>
      <c r="K331" s="68">
        <v>14</v>
      </c>
      <c r="L331" s="64" t="s">
        <v>25</v>
      </c>
      <c r="M331" s="69" t="s">
        <v>17</v>
      </c>
    </row>
    <row r="332" spans="1:13" x14ac:dyDescent="0.3">
      <c r="A332" s="62">
        <v>42163.30746527778</v>
      </c>
      <c r="B332" s="63">
        <v>22</v>
      </c>
      <c r="C332" s="64" t="s">
        <v>34</v>
      </c>
      <c r="D332" s="65">
        <v>760</v>
      </c>
      <c r="E332" s="66">
        <v>24</v>
      </c>
      <c r="F332" s="66">
        <f t="shared" si="20"/>
        <v>18240</v>
      </c>
      <c r="G332" s="67">
        <v>16</v>
      </c>
      <c r="H332" s="66">
        <f t="shared" si="21"/>
        <v>12160</v>
      </c>
      <c r="I332" s="66">
        <f t="shared" si="22"/>
        <v>8</v>
      </c>
      <c r="J332" s="66">
        <f t="shared" si="23"/>
        <v>6080</v>
      </c>
      <c r="K332" s="68">
        <v>14</v>
      </c>
      <c r="L332" s="64" t="s">
        <v>25</v>
      </c>
      <c r="M332" s="69" t="s">
        <v>14</v>
      </c>
    </row>
    <row r="333" spans="1:13" x14ac:dyDescent="0.3">
      <c r="A333" s="62">
        <v>42308.14162037037</v>
      </c>
      <c r="B333" s="63">
        <v>22</v>
      </c>
      <c r="C333" s="64" t="s">
        <v>34</v>
      </c>
      <c r="D333" s="65">
        <v>820</v>
      </c>
      <c r="E333" s="66">
        <v>24</v>
      </c>
      <c r="F333" s="66">
        <f t="shared" si="20"/>
        <v>19680</v>
      </c>
      <c r="G333" s="67">
        <v>16</v>
      </c>
      <c r="H333" s="66">
        <f t="shared" si="21"/>
        <v>13120</v>
      </c>
      <c r="I333" s="66">
        <f t="shared" si="22"/>
        <v>8</v>
      </c>
      <c r="J333" s="66">
        <f t="shared" si="23"/>
        <v>6560</v>
      </c>
      <c r="K333" s="68">
        <v>14</v>
      </c>
      <c r="L333" s="64" t="s">
        <v>25</v>
      </c>
      <c r="M333" s="69" t="s">
        <v>14</v>
      </c>
    </row>
    <row r="334" spans="1:13" x14ac:dyDescent="0.3">
      <c r="A334" s="62">
        <v>42340.282962962963</v>
      </c>
      <c r="B334" s="63">
        <v>22</v>
      </c>
      <c r="C334" s="64" t="s">
        <v>34</v>
      </c>
      <c r="D334" s="65">
        <v>920</v>
      </c>
      <c r="E334" s="66">
        <v>24</v>
      </c>
      <c r="F334" s="66">
        <f t="shared" si="20"/>
        <v>22080</v>
      </c>
      <c r="G334" s="67">
        <v>16</v>
      </c>
      <c r="H334" s="66">
        <f t="shared" si="21"/>
        <v>14720</v>
      </c>
      <c r="I334" s="66">
        <f t="shared" si="22"/>
        <v>8</v>
      </c>
      <c r="J334" s="66">
        <f t="shared" si="23"/>
        <v>7360</v>
      </c>
      <c r="K334" s="68">
        <v>14</v>
      </c>
      <c r="L334" s="64" t="s">
        <v>25</v>
      </c>
      <c r="M334" s="69" t="s">
        <v>14</v>
      </c>
    </row>
    <row r="335" spans="1:13" x14ac:dyDescent="0.3">
      <c r="A335" s="62">
        <v>42176.439270833333</v>
      </c>
      <c r="B335" s="63">
        <v>22</v>
      </c>
      <c r="C335" s="64" t="s">
        <v>34</v>
      </c>
      <c r="D335" s="65">
        <v>40</v>
      </c>
      <c r="E335" s="66">
        <v>24</v>
      </c>
      <c r="F335" s="66">
        <f t="shared" si="20"/>
        <v>960</v>
      </c>
      <c r="G335" s="67">
        <v>16</v>
      </c>
      <c r="H335" s="66">
        <f t="shared" si="21"/>
        <v>640</v>
      </c>
      <c r="I335" s="66">
        <f t="shared" si="22"/>
        <v>8</v>
      </c>
      <c r="J335" s="66">
        <f t="shared" si="23"/>
        <v>320</v>
      </c>
      <c r="K335" s="68">
        <v>23</v>
      </c>
      <c r="L335" s="64" t="s">
        <v>21</v>
      </c>
      <c r="M335" s="69" t="s">
        <v>14</v>
      </c>
    </row>
    <row r="336" spans="1:13" x14ac:dyDescent="0.3">
      <c r="A336" s="62">
        <v>42107.31790509259</v>
      </c>
      <c r="B336" s="63">
        <v>22</v>
      </c>
      <c r="C336" s="64" t="s">
        <v>34</v>
      </c>
      <c r="D336" s="65">
        <v>150</v>
      </c>
      <c r="E336" s="66">
        <v>24</v>
      </c>
      <c r="F336" s="66">
        <f t="shared" si="20"/>
        <v>3600</v>
      </c>
      <c r="G336" s="67">
        <v>16</v>
      </c>
      <c r="H336" s="66">
        <f t="shared" si="21"/>
        <v>2400</v>
      </c>
      <c r="I336" s="66">
        <f t="shared" si="22"/>
        <v>8</v>
      </c>
      <c r="J336" s="66">
        <f t="shared" si="23"/>
        <v>1200</v>
      </c>
      <c r="K336" s="68">
        <v>23</v>
      </c>
      <c r="L336" s="64" t="s">
        <v>21</v>
      </c>
      <c r="M336" s="69" t="s">
        <v>17</v>
      </c>
    </row>
    <row r="337" spans="1:13" x14ac:dyDescent="0.3">
      <c r="A337" s="62">
        <v>42025.565798611111</v>
      </c>
      <c r="B337" s="63">
        <v>22</v>
      </c>
      <c r="C337" s="64" t="s">
        <v>34</v>
      </c>
      <c r="D337" s="65">
        <v>50</v>
      </c>
      <c r="E337" s="66">
        <v>24</v>
      </c>
      <c r="F337" s="66">
        <f t="shared" si="20"/>
        <v>1200</v>
      </c>
      <c r="G337" s="67">
        <v>16</v>
      </c>
      <c r="H337" s="66">
        <f t="shared" si="21"/>
        <v>800</v>
      </c>
      <c r="I337" s="66">
        <f t="shared" si="22"/>
        <v>8</v>
      </c>
      <c r="J337" s="66">
        <f t="shared" si="23"/>
        <v>400</v>
      </c>
      <c r="K337" s="68">
        <v>95</v>
      </c>
      <c r="L337" s="64" t="s">
        <v>23</v>
      </c>
      <c r="M337" s="69" t="s">
        <v>38</v>
      </c>
    </row>
    <row r="338" spans="1:13" x14ac:dyDescent="0.3">
      <c r="A338" s="62">
        <v>42025.565798611111</v>
      </c>
      <c r="B338" s="63">
        <v>22</v>
      </c>
      <c r="C338" s="64" t="s">
        <v>34</v>
      </c>
      <c r="D338" s="65">
        <v>100</v>
      </c>
      <c r="E338" s="66">
        <v>24</v>
      </c>
      <c r="F338" s="66">
        <f t="shared" si="20"/>
        <v>2400</v>
      </c>
      <c r="G338" s="67">
        <v>16</v>
      </c>
      <c r="H338" s="66">
        <f t="shared" si="21"/>
        <v>1600</v>
      </c>
      <c r="I338" s="66">
        <f t="shared" si="22"/>
        <v>8</v>
      </c>
      <c r="J338" s="66">
        <f t="shared" si="23"/>
        <v>800</v>
      </c>
      <c r="K338" s="68">
        <v>95</v>
      </c>
      <c r="L338" s="64" t="s">
        <v>23</v>
      </c>
      <c r="M338" s="69" t="s">
        <v>38</v>
      </c>
    </row>
    <row r="339" spans="1:13" x14ac:dyDescent="0.3">
      <c r="A339" s="62">
        <v>42282.289560185185</v>
      </c>
      <c r="B339" s="63">
        <v>22</v>
      </c>
      <c r="C339" s="64" t="s">
        <v>34</v>
      </c>
      <c r="D339" s="65">
        <v>360</v>
      </c>
      <c r="E339" s="66">
        <v>24</v>
      </c>
      <c r="F339" s="66">
        <f t="shared" si="20"/>
        <v>8640</v>
      </c>
      <c r="G339" s="67">
        <v>16</v>
      </c>
      <c r="H339" s="66">
        <f t="shared" si="21"/>
        <v>5760</v>
      </c>
      <c r="I339" s="66">
        <f t="shared" si="22"/>
        <v>8</v>
      </c>
      <c r="J339" s="66">
        <f t="shared" si="23"/>
        <v>2880</v>
      </c>
      <c r="K339" s="68">
        <v>95</v>
      </c>
      <c r="L339" s="64" t="s">
        <v>23</v>
      </c>
      <c r="M339" s="69" t="s">
        <v>38</v>
      </c>
    </row>
    <row r="340" spans="1:13" x14ac:dyDescent="0.3">
      <c r="A340" s="62">
        <v>42354.703067129631</v>
      </c>
      <c r="B340" s="63">
        <v>22</v>
      </c>
      <c r="C340" s="64" t="s">
        <v>34</v>
      </c>
      <c r="D340" s="65">
        <v>660</v>
      </c>
      <c r="E340" s="66">
        <v>24</v>
      </c>
      <c r="F340" s="66">
        <f t="shared" si="20"/>
        <v>15840</v>
      </c>
      <c r="G340" s="67">
        <v>16</v>
      </c>
      <c r="H340" s="66">
        <f t="shared" si="21"/>
        <v>10560</v>
      </c>
      <c r="I340" s="66">
        <f t="shared" si="22"/>
        <v>8</v>
      </c>
      <c r="J340" s="66">
        <f t="shared" si="23"/>
        <v>5280</v>
      </c>
      <c r="K340" s="68">
        <v>95</v>
      </c>
      <c r="L340" s="64" t="s">
        <v>23</v>
      </c>
      <c r="M340" s="69" t="s">
        <v>17</v>
      </c>
    </row>
    <row r="341" spans="1:13" x14ac:dyDescent="0.3">
      <c r="A341" s="62">
        <v>42170.439745370371</v>
      </c>
      <c r="B341" s="63">
        <v>22</v>
      </c>
      <c r="C341" s="64" t="s">
        <v>34</v>
      </c>
      <c r="D341" s="65">
        <v>740</v>
      </c>
      <c r="E341" s="66">
        <v>24</v>
      </c>
      <c r="F341" s="66">
        <f t="shared" si="20"/>
        <v>17760</v>
      </c>
      <c r="G341" s="67">
        <v>16</v>
      </c>
      <c r="H341" s="66">
        <f t="shared" si="21"/>
        <v>11840</v>
      </c>
      <c r="I341" s="66">
        <f t="shared" si="22"/>
        <v>8</v>
      </c>
      <c r="J341" s="66">
        <f t="shared" si="23"/>
        <v>5920</v>
      </c>
      <c r="K341" s="68">
        <v>95</v>
      </c>
      <c r="L341" s="64" t="s">
        <v>23</v>
      </c>
      <c r="M341" s="69" t="s">
        <v>38</v>
      </c>
    </row>
    <row r="342" spans="1:13" x14ac:dyDescent="0.3">
      <c r="A342" s="62">
        <v>42005</v>
      </c>
      <c r="B342" s="63">
        <v>22</v>
      </c>
      <c r="C342" s="64" t="s">
        <v>34</v>
      </c>
      <c r="D342" s="65">
        <v>410</v>
      </c>
      <c r="E342" s="66">
        <v>24</v>
      </c>
      <c r="F342" s="66">
        <f t="shared" si="20"/>
        <v>9840</v>
      </c>
      <c r="G342" s="67">
        <v>16</v>
      </c>
      <c r="H342" s="66">
        <f t="shared" si="21"/>
        <v>6560</v>
      </c>
      <c r="I342" s="66">
        <f t="shared" si="22"/>
        <v>8</v>
      </c>
      <c r="J342" s="66">
        <f t="shared" si="23"/>
        <v>3280</v>
      </c>
      <c r="K342" s="68">
        <v>315</v>
      </c>
      <c r="L342" s="64" t="s">
        <v>40</v>
      </c>
      <c r="M342" s="69" t="s">
        <v>38</v>
      </c>
    </row>
    <row r="343" spans="1:13" x14ac:dyDescent="0.3">
      <c r="A343" s="62">
        <v>42008</v>
      </c>
      <c r="B343" s="63">
        <v>22</v>
      </c>
      <c r="C343" s="64" t="s">
        <v>34</v>
      </c>
      <c r="D343" s="65">
        <v>410</v>
      </c>
      <c r="E343" s="66">
        <v>24</v>
      </c>
      <c r="F343" s="66">
        <f t="shared" si="20"/>
        <v>9840</v>
      </c>
      <c r="G343" s="67">
        <v>16</v>
      </c>
      <c r="H343" s="66">
        <f t="shared" si="21"/>
        <v>6560</v>
      </c>
      <c r="I343" s="66">
        <f t="shared" si="22"/>
        <v>8</v>
      </c>
      <c r="J343" s="66">
        <f t="shared" si="23"/>
        <v>3280</v>
      </c>
      <c r="K343" s="68">
        <v>315</v>
      </c>
      <c r="L343" s="64" t="s">
        <v>40</v>
      </c>
      <c r="M343" s="69" t="s">
        <v>38</v>
      </c>
    </row>
    <row r="344" spans="1:13" x14ac:dyDescent="0.3">
      <c r="A344" s="62">
        <v>42028.871388888889</v>
      </c>
      <c r="B344" s="63">
        <v>22</v>
      </c>
      <c r="C344" s="64" t="s">
        <v>34</v>
      </c>
      <c r="D344" s="65">
        <v>80</v>
      </c>
      <c r="E344" s="66">
        <v>24</v>
      </c>
      <c r="F344" s="66">
        <f t="shared" si="20"/>
        <v>1920</v>
      </c>
      <c r="G344" s="67">
        <v>16</v>
      </c>
      <c r="H344" s="66">
        <f t="shared" si="21"/>
        <v>1280</v>
      </c>
      <c r="I344" s="66">
        <f t="shared" si="22"/>
        <v>8</v>
      </c>
      <c r="J344" s="66">
        <f t="shared" si="23"/>
        <v>640</v>
      </c>
      <c r="K344" s="68">
        <v>557</v>
      </c>
      <c r="L344" s="64" t="s">
        <v>27</v>
      </c>
      <c r="M344" s="69" t="s">
        <v>17</v>
      </c>
    </row>
    <row r="345" spans="1:13" x14ac:dyDescent="0.3">
      <c r="A345" s="62">
        <v>42308.14162037037</v>
      </c>
      <c r="B345" s="63">
        <v>22</v>
      </c>
      <c r="C345" s="64" t="s">
        <v>34</v>
      </c>
      <c r="D345" s="65">
        <v>90</v>
      </c>
      <c r="E345" s="66">
        <v>24</v>
      </c>
      <c r="F345" s="66">
        <f t="shared" si="20"/>
        <v>2160</v>
      </c>
      <c r="G345" s="67">
        <v>16</v>
      </c>
      <c r="H345" s="66">
        <f t="shared" si="21"/>
        <v>1440</v>
      </c>
      <c r="I345" s="66">
        <f t="shared" si="22"/>
        <v>8</v>
      </c>
      <c r="J345" s="66">
        <f t="shared" si="23"/>
        <v>720</v>
      </c>
      <c r="K345" s="68">
        <v>557</v>
      </c>
      <c r="L345" s="64" t="s">
        <v>27</v>
      </c>
      <c r="M345" s="69" t="s">
        <v>38</v>
      </c>
    </row>
    <row r="346" spans="1:13" x14ac:dyDescent="0.3">
      <c r="A346" s="62">
        <v>42028.871388888889</v>
      </c>
      <c r="B346" s="63">
        <v>22</v>
      </c>
      <c r="C346" s="64" t="s">
        <v>34</v>
      </c>
      <c r="D346" s="65">
        <v>90</v>
      </c>
      <c r="E346" s="66">
        <v>24</v>
      </c>
      <c r="F346" s="66">
        <f t="shared" si="20"/>
        <v>2160</v>
      </c>
      <c r="G346" s="67">
        <v>16</v>
      </c>
      <c r="H346" s="66">
        <f t="shared" si="21"/>
        <v>1440</v>
      </c>
      <c r="I346" s="66">
        <f t="shared" si="22"/>
        <v>8</v>
      </c>
      <c r="J346" s="66">
        <f t="shared" si="23"/>
        <v>720</v>
      </c>
      <c r="K346" s="68">
        <v>557</v>
      </c>
      <c r="L346" s="64" t="s">
        <v>27</v>
      </c>
      <c r="M346" s="69" t="s">
        <v>17</v>
      </c>
    </row>
    <row r="347" spans="1:13" x14ac:dyDescent="0.3">
      <c r="A347" s="62">
        <v>42132.161631944444</v>
      </c>
      <c r="B347" s="63">
        <v>22</v>
      </c>
      <c r="C347" s="64" t="s">
        <v>34</v>
      </c>
      <c r="D347" s="65">
        <v>90</v>
      </c>
      <c r="E347" s="66">
        <v>24</v>
      </c>
      <c r="F347" s="66">
        <f t="shared" si="20"/>
        <v>2160</v>
      </c>
      <c r="G347" s="67">
        <v>16</v>
      </c>
      <c r="H347" s="66">
        <f t="shared" si="21"/>
        <v>1440</v>
      </c>
      <c r="I347" s="66">
        <f t="shared" si="22"/>
        <v>8</v>
      </c>
      <c r="J347" s="66">
        <f t="shared" si="23"/>
        <v>720</v>
      </c>
      <c r="K347" s="68">
        <v>557</v>
      </c>
      <c r="L347" s="64" t="s">
        <v>27</v>
      </c>
      <c r="M347" s="69" t="s">
        <v>17</v>
      </c>
    </row>
    <row r="348" spans="1:13" x14ac:dyDescent="0.3">
      <c r="A348" s="62">
        <v>42187.159895833334</v>
      </c>
      <c r="B348" s="63">
        <v>22</v>
      </c>
      <c r="C348" s="64" t="s">
        <v>34</v>
      </c>
      <c r="D348" s="65">
        <v>90</v>
      </c>
      <c r="E348" s="66">
        <v>24</v>
      </c>
      <c r="F348" s="66">
        <f t="shared" si="20"/>
        <v>2160</v>
      </c>
      <c r="G348" s="67">
        <v>16</v>
      </c>
      <c r="H348" s="66">
        <f t="shared" si="21"/>
        <v>1440</v>
      </c>
      <c r="I348" s="66">
        <f t="shared" si="22"/>
        <v>8</v>
      </c>
      <c r="J348" s="66">
        <f t="shared" si="23"/>
        <v>720</v>
      </c>
      <c r="K348" s="68">
        <v>572</v>
      </c>
      <c r="L348" s="64" t="s">
        <v>16</v>
      </c>
      <c r="M348" s="69" t="s">
        <v>38</v>
      </c>
    </row>
    <row r="349" spans="1:13" x14ac:dyDescent="0.3">
      <c r="A349" s="62">
        <v>42267.504849537036</v>
      </c>
      <c r="B349" s="63">
        <v>22</v>
      </c>
      <c r="C349" s="64" t="s">
        <v>34</v>
      </c>
      <c r="D349" s="65">
        <v>90</v>
      </c>
      <c r="E349" s="66">
        <v>24</v>
      </c>
      <c r="F349" s="66">
        <f t="shared" si="20"/>
        <v>2160</v>
      </c>
      <c r="G349" s="67">
        <v>16</v>
      </c>
      <c r="H349" s="66">
        <f t="shared" si="21"/>
        <v>1440</v>
      </c>
      <c r="I349" s="66">
        <f t="shared" si="22"/>
        <v>8</v>
      </c>
      <c r="J349" s="66">
        <f t="shared" si="23"/>
        <v>720</v>
      </c>
      <c r="K349" s="68">
        <v>572</v>
      </c>
      <c r="L349" s="64" t="s">
        <v>16</v>
      </c>
      <c r="M349" s="69" t="s">
        <v>17</v>
      </c>
    </row>
    <row r="350" spans="1:13" x14ac:dyDescent="0.3">
      <c r="A350" s="62">
        <v>42215.365671296298</v>
      </c>
      <c r="B350" s="63">
        <v>22</v>
      </c>
      <c r="C350" s="64" t="s">
        <v>34</v>
      </c>
      <c r="D350" s="65">
        <v>90</v>
      </c>
      <c r="E350" s="66">
        <v>24</v>
      </c>
      <c r="F350" s="66">
        <f t="shared" si="20"/>
        <v>2160</v>
      </c>
      <c r="G350" s="67">
        <v>16</v>
      </c>
      <c r="H350" s="66">
        <f t="shared" si="21"/>
        <v>1440</v>
      </c>
      <c r="I350" s="66">
        <f t="shared" si="22"/>
        <v>8</v>
      </c>
      <c r="J350" s="66">
        <f t="shared" si="23"/>
        <v>720</v>
      </c>
      <c r="K350" s="68">
        <v>572</v>
      </c>
      <c r="L350" s="64" t="s">
        <v>16</v>
      </c>
      <c r="M350" s="69" t="s">
        <v>17</v>
      </c>
    </row>
    <row r="351" spans="1:13" x14ac:dyDescent="0.3">
      <c r="A351" s="62">
        <v>42110.441921296297</v>
      </c>
      <c r="B351" s="63">
        <v>22</v>
      </c>
      <c r="C351" s="64" t="s">
        <v>34</v>
      </c>
      <c r="D351" s="65">
        <v>90</v>
      </c>
      <c r="E351" s="66">
        <v>24</v>
      </c>
      <c r="F351" s="66">
        <f t="shared" si="20"/>
        <v>2160</v>
      </c>
      <c r="G351" s="67">
        <v>16</v>
      </c>
      <c r="H351" s="66">
        <f t="shared" si="21"/>
        <v>1440</v>
      </c>
      <c r="I351" s="66">
        <f t="shared" si="22"/>
        <v>8</v>
      </c>
      <c r="J351" s="66">
        <f t="shared" si="23"/>
        <v>720</v>
      </c>
      <c r="K351" s="68">
        <v>572</v>
      </c>
      <c r="L351" s="64" t="s">
        <v>16</v>
      </c>
      <c r="M351" s="69" t="s">
        <v>38</v>
      </c>
    </row>
    <row r="352" spans="1:13" x14ac:dyDescent="0.3">
      <c r="A352" s="62">
        <v>42252.368310185186</v>
      </c>
      <c r="B352" s="63">
        <v>22</v>
      </c>
      <c r="C352" s="64" t="s">
        <v>34</v>
      </c>
      <c r="D352" s="65">
        <v>90</v>
      </c>
      <c r="E352" s="66">
        <v>24</v>
      </c>
      <c r="F352" s="66">
        <f t="shared" si="20"/>
        <v>2160</v>
      </c>
      <c r="G352" s="67">
        <v>16</v>
      </c>
      <c r="H352" s="66">
        <f t="shared" si="21"/>
        <v>1440</v>
      </c>
      <c r="I352" s="66">
        <f t="shared" si="22"/>
        <v>8</v>
      </c>
      <c r="J352" s="66">
        <f t="shared" si="23"/>
        <v>720</v>
      </c>
      <c r="K352" s="68">
        <v>572</v>
      </c>
      <c r="L352" s="64" t="s">
        <v>16</v>
      </c>
      <c r="M352" s="69" t="s">
        <v>17</v>
      </c>
    </row>
    <row r="353" spans="1:13" x14ac:dyDescent="0.3">
      <c r="A353" s="62">
        <v>42301.106157407405</v>
      </c>
      <c r="B353" s="63">
        <v>22</v>
      </c>
      <c r="C353" s="64" t="s">
        <v>34</v>
      </c>
      <c r="D353" s="65">
        <v>90</v>
      </c>
      <c r="E353" s="66">
        <v>24</v>
      </c>
      <c r="F353" s="66">
        <f t="shared" si="20"/>
        <v>2160</v>
      </c>
      <c r="G353" s="67">
        <v>16</v>
      </c>
      <c r="H353" s="66">
        <f t="shared" si="21"/>
        <v>1440</v>
      </c>
      <c r="I353" s="66">
        <f t="shared" si="22"/>
        <v>8</v>
      </c>
      <c r="J353" s="66">
        <f t="shared" si="23"/>
        <v>720</v>
      </c>
      <c r="K353" s="68">
        <v>572</v>
      </c>
      <c r="L353" s="64" t="s">
        <v>16</v>
      </c>
      <c r="M353" s="69" t="s">
        <v>17</v>
      </c>
    </row>
    <row r="354" spans="1:13" x14ac:dyDescent="0.3">
      <c r="A354" s="62">
        <v>42297.018935185188</v>
      </c>
      <c r="B354" s="63">
        <v>22</v>
      </c>
      <c r="C354" s="64" t="s">
        <v>34</v>
      </c>
      <c r="D354" s="65">
        <v>90</v>
      </c>
      <c r="E354" s="66">
        <v>24</v>
      </c>
      <c r="F354" s="66">
        <f t="shared" si="20"/>
        <v>2160</v>
      </c>
      <c r="G354" s="67">
        <v>16</v>
      </c>
      <c r="H354" s="66">
        <f t="shared" si="21"/>
        <v>1440</v>
      </c>
      <c r="I354" s="66">
        <f t="shared" si="22"/>
        <v>8</v>
      </c>
      <c r="J354" s="66">
        <f t="shared" si="23"/>
        <v>720</v>
      </c>
      <c r="K354" s="68">
        <v>686</v>
      </c>
      <c r="L354" s="64" t="s">
        <v>31</v>
      </c>
      <c r="M354" s="69" t="s">
        <v>17</v>
      </c>
    </row>
    <row r="355" spans="1:13" x14ac:dyDescent="0.3">
      <c r="A355" s="62">
        <v>42308.14162037037</v>
      </c>
      <c r="B355" s="63">
        <v>22</v>
      </c>
      <c r="C355" s="64" t="s">
        <v>34</v>
      </c>
      <c r="D355" s="65">
        <v>90</v>
      </c>
      <c r="E355" s="66">
        <v>24</v>
      </c>
      <c r="F355" s="66">
        <f t="shared" si="20"/>
        <v>2160</v>
      </c>
      <c r="G355" s="67">
        <v>16</v>
      </c>
      <c r="H355" s="66">
        <f t="shared" si="21"/>
        <v>1440</v>
      </c>
      <c r="I355" s="66">
        <f t="shared" si="22"/>
        <v>8</v>
      </c>
      <c r="J355" s="66">
        <f t="shared" si="23"/>
        <v>720</v>
      </c>
      <c r="K355" s="68">
        <v>686</v>
      </c>
      <c r="L355" s="64" t="s">
        <v>31</v>
      </c>
      <c r="M355" s="69" t="s">
        <v>17</v>
      </c>
    </row>
    <row r="356" spans="1:13" x14ac:dyDescent="0.3">
      <c r="A356" s="62">
        <v>42098.617256944446</v>
      </c>
      <c r="B356" s="63">
        <v>22</v>
      </c>
      <c r="C356" s="64" t="s">
        <v>34</v>
      </c>
      <c r="D356" s="65">
        <v>90</v>
      </c>
      <c r="E356" s="66">
        <v>24</v>
      </c>
      <c r="F356" s="66">
        <f t="shared" si="20"/>
        <v>2160</v>
      </c>
      <c r="G356" s="67">
        <v>16</v>
      </c>
      <c r="H356" s="66">
        <f t="shared" si="21"/>
        <v>1440</v>
      </c>
      <c r="I356" s="66">
        <f t="shared" si="22"/>
        <v>8</v>
      </c>
      <c r="J356" s="66">
        <f t="shared" si="23"/>
        <v>720</v>
      </c>
      <c r="K356" s="68">
        <v>686</v>
      </c>
      <c r="L356" s="64" t="s">
        <v>31</v>
      </c>
      <c r="M356" s="69" t="s">
        <v>14</v>
      </c>
    </row>
    <row r="357" spans="1:13" x14ac:dyDescent="0.3">
      <c r="A357" s="62">
        <v>42032.873645833337</v>
      </c>
      <c r="B357" s="63">
        <v>22</v>
      </c>
      <c r="C357" s="64" t="s">
        <v>34</v>
      </c>
      <c r="D357" s="65">
        <v>90</v>
      </c>
      <c r="E357" s="66">
        <v>24</v>
      </c>
      <c r="F357" s="66">
        <f t="shared" si="20"/>
        <v>2160</v>
      </c>
      <c r="G357" s="67">
        <v>16</v>
      </c>
      <c r="H357" s="66">
        <f t="shared" si="21"/>
        <v>1440</v>
      </c>
      <c r="I357" s="66">
        <f t="shared" si="22"/>
        <v>8</v>
      </c>
      <c r="J357" s="66">
        <f t="shared" si="23"/>
        <v>720</v>
      </c>
      <c r="K357" s="68">
        <v>846</v>
      </c>
      <c r="L357" s="64" t="s">
        <v>30</v>
      </c>
      <c r="M357" s="69" t="s">
        <v>38</v>
      </c>
    </row>
    <row r="358" spans="1:13" x14ac:dyDescent="0.3">
      <c r="A358" s="62">
        <v>42040.572384259256</v>
      </c>
      <c r="B358" s="63">
        <v>22</v>
      </c>
      <c r="C358" s="64" t="s">
        <v>34</v>
      </c>
      <c r="D358" s="65">
        <v>90</v>
      </c>
      <c r="E358" s="66">
        <v>24</v>
      </c>
      <c r="F358" s="66">
        <f t="shared" si="20"/>
        <v>2160</v>
      </c>
      <c r="G358" s="67">
        <v>16</v>
      </c>
      <c r="H358" s="66">
        <f t="shared" si="21"/>
        <v>1440</v>
      </c>
      <c r="I358" s="66">
        <f t="shared" si="22"/>
        <v>8</v>
      </c>
      <c r="J358" s="66">
        <f t="shared" si="23"/>
        <v>720</v>
      </c>
      <c r="K358" s="68">
        <v>846</v>
      </c>
      <c r="L358" s="64" t="s">
        <v>30</v>
      </c>
      <c r="M358" s="69" t="s">
        <v>38</v>
      </c>
    </row>
    <row r="359" spans="1:13" x14ac:dyDescent="0.3">
      <c r="A359" s="62">
        <v>42112.254374999997</v>
      </c>
      <c r="B359" s="63">
        <v>22</v>
      </c>
      <c r="C359" s="64" t="s">
        <v>34</v>
      </c>
      <c r="D359" s="65">
        <v>90</v>
      </c>
      <c r="E359" s="66">
        <v>24</v>
      </c>
      <c r="F359" s="66">
        <f t="shared" si="20"/>
        <v>2160</v>
      </c>
      <c r="G359" s="67">
        <v>16</v>
      </c>
      <c r="H359" s="66">
        <f t="shared" si="21"/>
        <v>1440</v>
      </c>
      <c r="I359" s="66">
        <f t="shared" si="22"/>
        <v>8</v>
      </c>
      <c r="J359" s="66">
        <f t="shared" si="23"/>
        <v>720</v>
      </c>
      <c r="K359" s="68">
        <v>846</v>
      </c>
      <c r="L359" s="64" t="s">
        <v>30</v>
      </c>
      <c r="M359" s="69" t="s">
        <v>17</v>
      </c>
    </row>
    <row r="360" spans="1:13" x14ac:dyDescent="0.3">
      <c r="A360" s="62">
        <v>42040.572384259256</v>
      </c>
      <c r="B360" s="63">
        <v>22</v>
      </c>
      <c r="C360" s="64" t="s">
        <v>34</v>
      </c>
      <c r="D360" s="65">
        <v>654</v>
      </c>
      <c r="E360" s="66">
        <v>24</v>
      </c>
      <c r="F360" s="66">
        <f t="shared" si="20"/>
        <v>15696</v>
      </c>
      <c r="G360" s="67">
        <v>16</v>
      </c>
      <c r="H360" s="66">
        <f t="shared" si="21"/>
        <v>10464</v>
      </c>
      <c r="I360" s="66">
        <f t="shared" si="22"/>
        <v>8</v>
      </c>
      <c r="J360" s="66">
        <f t="shared" si="23"/>
        <v>5232</v>
      </c>
      <c r="K360" s="68">
        <v>846</v>
      </c>
      <c r="L360" s="64" t="s">
        <v>30</v>
      </c>
      <c r="M360" s="69" t="s">
        <v>38</v>
      </c>
    </row>
    <row r="361" spans="1:13" x14ac:dyDescent="0.3">
      <c r="A361" s="62">
        <v>42032.873645833337</v>
      </c>
      <c r="B361" s="63">
        <v>22</v>
      </c>
      <c r="C361" s="64" t="s">
        <v>34</v>
      </c>
      <c r="D361" s="65">
        <v>777</v>
      </c>
      <c r="E361" s="66">
        <v>24</v>
      </c>
      <c r="F361" s="66">
        <f t="shared" si="20"/>
        <v>18648</v>
      </c>
      <c r="G361" s="67">
        <v>16</v>
      </c>
      <c r="H361" s="66">
        <f t="shared" si="21"/>
        <v>12432</v>
      </c>
      <c r="I361" s="66">
        <f t="shared" si="22"/>
        <v>8</v>
      </c>
      <c r="J361" s="66">
        <f t="shared" si="23"/>
        <v>6216</v>
      </c>
      <c r="K361" s="68">
        <v>846</v>
      </c>
      <c r="L361" s="64" t="s">
        <v>30</v>
      </c>
      <c r="M361" s="69" t="s">
        <v>38</v>
      </c>
    </row>
    <row r="362" spans="1:13" x14ac:dyDescent="0.3">
      <c r="A362" s="70">
        <v>42075.796851851854</v>
      </c>
      <c r="B362" s="71">
        <v>30</v>
      </c>
      <c r="C362" s="72" t="s">
        <v>26</v>
      </c>
      <c r="D362" s="73">
        <v>20</v>
      </c>
      <c r="E362" s="74">
        <v>12</v>
      </c>
      <c r="F362" s="74">
        <f t="shared" si="20"/>
        <v>240</v>
      </c>
      <c r="G362" s="75">
        <v>6</v>
      </c>
      <c r="H362" s="74">
        <f t="shared" si="21"/>
        <v>120</v>
      </c>
      <c r="I362" s="74">
        <f t="shared" si="22"/>
        <v>6</v>
      </c>
      <c r="J362" s="74">
        <f t="shared" si="23"/>
        <v>120</v>
      </c>
      <c r="K362" s="76">
        <v>7</v>
      </c>
      <c r="L362" s="72" t="s">
        <v>24</v>
      </c>
      <c r="M362" s="77" t="s">
        <v>17</v>
      </c>
    </row>
    <row r="363" spans="1:13" x14ac:dyDescent="0.3">
      <c r="A363" s="70">
        <v>42118.242118055554</v>
      </c>
      <c r="B363" s="71">
        <v>30</v>
      </c>
      <c r="C363" s="72" t="s">
        <v>26</v>
      </c>
      <c r="D363" s="73">
        <v>230</v>
      </c>
      <c r="E363" s="74">
        <v>12</v>
      </c>
      <c r="F363" s="74">
        <f t="shared" si="20"/>
        <v>2760</v>
      </c>
      <c r="G363" s="75">
        <v>6</v>
      </c>
      <c r="H363" s="74">
        <f t="shared" si="21"/>
        <v>1380</v>
      </c>
      <c r="I363" s="74">
        <f t="shared" si="22"/>
        <v>6</v>
      </c>
      <c r="J363" s="74">
        <f t="shared" si="23"/>
        <v>1380</v>
      </c>
      <c r="K363" s="76">
        <v>7</v>
      </c>
      <c r="L363" s="72" t="s">
        <v>24</v>
      </c>
      <c r="M363" s="77" t="s">
        <v>17</v>
      </c>
    </row>
    <row r="364" spans="1:13" x14ac:dyDescent="0.3">
      <c r="A364" s="70">
        <v>42165.218541666669</v>
      </c>
      <c r="B364" s="71">
        <v>30</v>
      </c>
      <c r="C364" s="72" t="s">
        <v>26</v>
      </c>
      <c r="D364" s="73">
        <v>380</v>
      </c>
      <c r="E364" s="74">
        <v>12</v>
      </c>
      <c r="F364" s="74">
        <f t="shared" si="20"/>
        <v>4560</v>
      </c>
      <c r="G364" s="75">
        <v>6</v>
      </c>
      <c r="H364" s="74">
        <f t="shared" si="21"/>
        <v>2280</v>
      </c>
      <c r="I364" s="74">
        <f t="shared" si="22"/>
        <v>6</v>
      </c>
      <c r="J364" s="74">
        <f t="shared" si="23"/>
        <v>2280</v>
      </c>
      <c r="K364" s="76">
        <v>7</v>
      </c>
      <c r="L364" s="72" t="s">
        <v>24</v>
      </c>
      <c r="M364" s="77" t="s">
        <v>17</v>
      </c>
    </row>
    <row r="365" spans="1:13" x14ac:dyDescent="0.3">
      <c r="A365" s="70">
        <v>42307.902881944443</v>
      </c>
      <c r="B365" s="71">
        <v>30</v>
      </c>
      <c r="C365" s="72" t="s">
        <v>26</v>
      </c>
      <c r="D365" s="73">
        <v>550</v>
      </c>
      <c r="E365" s="74">
        <v>12</v>
      </c>
      <c r="F365" s="74">
        <f t="shared" si="20"/>
        <v>6600</v>
      </c>
      <c r="G365" s="75">
        <v>6</v>
      </c>
      <c r="H365" s="74">
        <f t="shared" si="21"/>
        <v>3300</v>
      </c>
      <c r="I365" s="74">
        <f t="shared" si="22"/>
        <v>6</v>
      </c>
      <c r="J365" s="74">
        <f t="shared" si="23"/>
        <v>3300</v>
      </c>
      <c r="K365" s="76">
        <v>7</v>
      </c>
      <c r="L365" s="72" t="s">
        <v>24</v>
      </c>
      <c r="M365" s="77" t="s">
        <v>17</v>
      </c>
    </row>
    <row r="366" spans="1:13" x14ac:dyDescent="0.3">
      <c r="A366" s="70">
        <v>42075.796851851854</v>
      </c>
      <c r="B366" s="71">
        <v>30</v>
      </c>
      <c r="C366" s="72" t="s">
        <v>26</v>
      </c>
      <c r="D366" s="73">
        <v>590</v>
      </c>
      <c r="E366" s="74">
        <v>12</v>
      </c>
      <c r="F366" s="74">
        <f t="shared" si="20"/>
        <v>7080</v>
      </c>
      <c r="G366" s="75">
        <v>6</v>
      </c>
      <c r="H366" s="74">
        <f t="shared" si="21"/>
        <v>3540</v>
      </c>
      <c r="I366" s="74">
        <f t="shared" si="22"/>
        <v>6</v>
      </c>
      <c r="J366" s="74">
        <f t="shared" si="23"/>
        <v>3540</v>
      </c>
      <c r="K366" s="76">
        <v>7</v>
      </c>
      <c r="L366" s="72" t="s">
        <v>24</v>
      </c>
      <c r="M366" s="77" t="s">
        <v>17</v>
      </c>
    </row>
    <row r="367" spans="1:13" x14ac:dyDescent="0.3">
      <c r="A367" s="70">
        <v>42342.582835648151</v>
      </c>
      <c r="B367" s="71">
        <v>30</v>
      </c>
      <c r="C367" s="72" t="s">
        <v>26</v>
      </c>
      <c r="D367" s="73">
        <v>640</v>
      </c>
      <c r="E367" s="74">
        <v>12</v>
      </c>
      <c r="F367" s="74">
        <f t="shared" si="20"/>
        <v>7680</v>
      </c>
      <c r="G367" s="75">
        <v>6</v>
      </c>
      <c r="H367" s="74">
        <f t="shared" si="21"/>
        <v>3840</v>
      </c>
      <c r="I367" s="74">
        <f t="shared" si="22"/>
        <v>6</v>
      </c>
      <c r="J367" s="74">
        <f t="shared" si="23"/>
        <v>3840</v>
      </c>
      <c r="K367" s="76">
        <v>7</v>
      </c>
      <c r="L367" s="72" t="s">
        <v>24</v>
      </c>
      <c r="M367" s="77" t="s">
        <v>17</v>
      </c>
    </row>
    <row r="368" spans="1:13" x14ac:dyDescent="0.3">
      <c r="A368" s="70">
        <v>42199.641909722224</v>
      </c>
      <c r="B368" s="71">
        <v>30</v>
      </c>
      <c r="C368" s="72" t="s">
        <v>26</v>
      </c>
      <c r="D368" s="73">
        <v>710</v>
      </c>
      <c r="E368" s="74">
        <v>12</v>
      </c>
      <c r="F368" s="74">
        <f t="shared" si="20"/>
        <v>8520</v>
      </c>
      <c r="G368" s="75">
        <v>6</v>
      </c>
      <c r="H368" s="74">
        <f t="shared" si="21"/>
        <v>4260</v>
      </c>
      <c r="I368" s="74">
        <f t="shared" si="22"/>
        <v>6</v>
      </c>
      <c r="J368" s="74">
        <f t="shared" si="23"/>
        <v>4260</v>
      </c>
      <c r="K368" s="76">
        <v>7</v>
      </c>
      <c r="L368" s="72" t="s">
        <v>24</v>
      </c>
      <c r="M368" s="77" t="s">
        <v>17</v>
      </c>
    </row>
    <row r="369" spans="1:13" x14ac:dyDescent="0.3">
      <c r="A369" s="70">
        <v>42357.000879629632</v>
      </c>
      <c r="B369" s="71">
        <v>30</v>
      </c>
      <c r="C369" s="72" t="s">
        <v>26</v>
      </c>
      <c r="D369" s="73">
        <v>850</v>
      </c>
      <c r="E369" s="74">
        <v>12</v>
      </c>
      <c r="F369" s="74">
        <f t="shared" si="20"/>
        <v>10200</v>
      </c>
      <c r="G369" s="75">
        <v>6</v>
      </c>
      <c r="H369" s="74">
        <f t="shared" si="21"/>
        <v>5100</v>
      </c>
      <c r="I369" s="74">
        <f t="shared" si="22"/>
        <v>6</v>
      </c>
      <c r="J369" s="74">
        <f t="shared" si="23"/>
        <v>5100</v>
      </c>
      <c r="K369" s="76">
        <v>7</v>
      </c>
      <c r="L369" s="72" t="s">
        <v>24</v>
      </c>
      <c r="M369" s="77" t="s">
        <v>17</v>
      </c>
    </row>
    <row r="370" spans="1:13" x14ac:dyDescent="0.3">
      <c r="A370" s="70">
        <v>42073.642685185187</v>
      </c>
      <c r="B370" s="71">
        <v>30</v>
      </c>
      <c r="C370" s="72" t="s">
        <v>26</v>
      </c>
      <c r="D370" s="73">
        <v>80</v>
      </c>
      <c r="E370" s="74">
        <v>12</v>
      </c>
      <c r="F370" s="74">
        <f t="shared" si="20"/>
        <v>960</v>
      </c>
      <c r="G370" s="75">
        <v>6</v>
      </c>
      <c r="H370" s="74">
        <f t="shared" si="21"/>
        <v>480</v>
      </c>
      <c r="I370" s="74">
        <f t="shared" si="22"/>
        <v>6</v>
      </c>
      <c r="J370" s="74">
        <f t="shared" si="23"/>
        <v>480</v>
      </c>
      <c r="K370" s="76">
        <v>14</v>
      </c>
      <c r="L370" s="72" t="s">
        <v>25</v>
      </c>
      <c r="M370" s="77" t="s">
        <v>17</v>
      </c>
    </row>
    <row r="371" spans="1:13" x14ac:dyDescent="0.3">
      <c r="A371" s="70">
        <v>42033.539594907408</v>
      </c>
      <c r="B371" s="71">
        <v>30</v>
      </c>
      <c r="C371" s="72" t="s">
        <v>26</v>
      </c>
      <c r="D371" s="73">
        <v>130</v>
      </c>
      <c r="E371" s="74">
        <v>12</v>
      </c>
      <c r="F371" s="74">
        <f t="shared" si="20"/>
        <v>1560</v>
      </c>
      <c r="G371" s="75">
        <v>6</v>
      </c>
      <c r="H371" s="74">
        <f t="shared" si="21"/>
        <v>780</v>
      </c>
      <c r="I371" s="74">
        <f t="shared" si="22"/>
        <v>6</v>
      </c>
      <c r="J371" s="74">
        <f t="shared" si="23"/>
        <v>780</v>
      </c>
      <c r="K371" s="76">
        <v>14</v>
      </c>
      <c r="L371" s="72" t="s">
        <v>25</v>
      </c>
      <c r="M371" s="77" t="s">
        <v>17</v>
      </c>
    </row>
    <row r="372" spans="1:13" x14ac:dyDescent="0.3">
      <c r="A372" s="70">
        <v>42222.408449074072</v>
      </c>
      <c r="B372" s="71">
        <v>30</v>
      </c>
      <c r="C372" s="72" t="s">
        <v>26</v>
      </c>
      <c r="D372" s="73">
        <v>210</v>
      </c>
      <c r="E372" s="74">
        <v>12</v>
      </c>
      <c r="F372" s="74">
        <f t="shared" si="20"/>
        <v>2520</v>
      </c>
      <c r="G372" s="75">
        <v>6</v>
      </c>
      <c r="H372" s="74">
        <f t="shared" si="21"/>
        <v>1260</v>
      </c>
      <c r="I372" s="74">
        <f t="shared" si="22"/>
        <v>6</v>
      </c>
      <c r="J372" s="74">
        <f t="shared" si="23"/>
        <v>1260</v>
      </c>
      <c r="K372" s="76">
        <v>14</v>
      </c>
      <c r="L372" s="72" t="s">
        <v>25</v>
      </c>
      <c r="M372" s="77" t="s">
        <v>17</v>
      </c>
    </row>
    <row r="373" spans="1:13" x14ac:dyDescent="0.3">
      <c r="A373" s="70">
        <v>42218.953356481485</v>
      </c>
      <c r="B373" s="71">
        <v>30</v>
      </c>
      <c r="C373" s="72" t="s">
        <v>26</v>
      </c>
      <c r="D373" s="73">
        <v>340</v>
      </c>
      <c r="E373" s="74">
        <v>12</v>
      </c>
      <c r="F373" s="74">
        <f t="shared" si="20"/>
        <v>4080</v>
      </c>
      <c r="G373" s="75">
        <v>6</v>
      </c>
      <c r="H373" s="74">
        <f t="shared" si="21"/>
        <v>2040</v>
      </c>
      <c r="I373" s="74">
        <f t="shared" si="22"/>
        <v>6</v>
      </c>
      <c r="J373" s="74">
        <f t="shared" si="23"/>
        <v>2040</v>
      </c>
      <c r="K373" s="76">
        <v>14</v>
      </c>
      <c r="L373" s="72" t="s">
        <v>25</v>
      </c>
      <c r="M373" s="77" t="s">
        <v>17</v>
      </c>
    </row>
    <row r="374" spans="1:13" x14ac:dyDescent="0.3">
      <c r="A374" s="70">
        <v>42244.104027777779</v>
      </c>
      <c r="B374" s="71">
        <v>30</v>
      </c>
      <c r="C374" s="72" t="s">
        <v>26</v>
      </c>
      <c r="D374" s="73">
        <v>350</v>
      </c>
      <c r="E374" s="74">
        <v>12</v>
      </c>
      <c r="F374" s="74">
        <f t="shared" si="20"/>
        <v>4200</v>
      </c>
      <c r="G374" s="75">
        <v>6</v>
      </c>
      <c r="H374" s="74">
        <f t="shared" si="21"/>
        <v>2100</v>
      </c>
      <c r="I374" s="74">
        <f t="shared" si="22"/>
        <v>6</v>
      </c>
      <c r="J374" s="74">
        <f t="shared" si="23"/>
        <v>2100</v>
      </c>
      <c r="K374" s="76">
        <v>14</v>
      </c>
      <c r="L374" s="72" t="s">
        <v>25</v>
      </c>
      <c r="M374" s="77" t="s">
        <v>17</v>
      </c>
    </row>
    <row r="375" spans="1:13" x14ac:dyDescent="0.3">
      <c r="A375" s="70">
        <v>42052.916250000002</v>
      </c>
      <c r="B375" s="71">
        <v>30</v>
      </c>
      <c r="C375" s="72" t="s">
        <v>26</v>
      </c>
      <c r="D375" s="73">
        <v>456</v>
      </c>
      <c r="E375" s="74">
        <v>12</v>
      </c>
      <c r="F375" s="74">
        <f t="shared" si="20"/>
        <v>5472</v>
      </c>
      <c r="G375" s="75">
        <v>6</v>
      </c>
      <c r="H375" s="74">
        <f t="shared" si="21"/>
        <v>2736</v>
      </c>
      <c r="I375" s="74">
        <f t="shared" si="22"/>
        <v>6</v>
      </c>
      <c r="J375" s="74">
        <f t="shared" si="23"/>
        <v>2736</v>
      </c>
      <c r="K375" s="76">
        <v>14</v>
      </c>
      <c r="L375" s="72" t="s">
        <v>25</v>
      </c>
      <c r="M375" s="77" t="s">
        <v>17</v>
      </c>
    </row>
    <row r="376" spans="1:13" x14ac:dyDescent="0.3">
      <c r="A376" s="70">
        <v>42033.539594907408</v>
      </c>
      <c r="B376" s="71">
        <v>30</v>
      </c>
      <c r="C376" s="72" t="s">
        <v>26</v>
      </c>
      <c r="D376" s="73">
        <v>555</v>
      </c>
      <c r="E376" s="74">
        <v>12</v>
      </c>
      <c r="F376" s="74">
        <f t="shared" si="20"/>
        <v>6660</v>
      </c>
      <c r="G376" s="75">
        <v>6</v>
      </c>
      <c r="H376" s="74">
        <f t="shared" si="21"/>
        <v>3330</v>
      </c>
      <c r="I376" s="74">
        <f t="shared" si="22"/>
        <v>6</v>
      </c>
      <c r="J376" s="74">
        <f t="shared" si="23"/>
        <v>3330</v>
      </c>
      <c r="K376" s="76">
        <v>14</v>
      </c>
      <c r="L376" s="72" t="s">
        <v>25</v>
      </c>
      <c r="M376" s="77" t="s">
        <v>17</v>
      </c>
    </row>
    <row r="377" spans="1:13" x14ac:dyDescent="0.3">
      <c r="A377" s="70">
        <v>42052.916250000002</v>
      </c>
      <c r="B377" s="71">
        <v>30</v>
      </c>
      <c r="C377" s="72" t="s">
        <v>26</v>
      </c>
      <c r="D377" s="73">
        <v>760</v>
      </c>
      <c r="E377" s="74">
        <v>12</v>
      </c>
      <c r="F377" s="74">
        <f t="shared" si="20"/>
        <v>9120</v>
      </c>
      <c r="G377" s="75">
        <v>6</v>
      </c>
      <c r="H377" s="74">
        <f t="shared" si="21"/>
        <v>4560</v>
      </c>
      <c r="I377" s="74">
        <f t="shared" si="22"/>
        <v>6</v>
      </c>
      <c r="J377" s="74">
        <f t="shared" si="23"/>
        <v>4560</v>
      </c>
      <c r="K377" s="76">
        <v>14</v>
      </c>
      <c r="L377" s="72" t="s">
        <v>25</v>
      </c>
      <c r="M377" s="77" t="s">
        <v>17</v>
      </c>
    </row>
    <row r="378" spans="1:13" x14ac:dyDescent="0.3">
      <c r="A378" s="70">
        <v>42120.559513888889</v>
      </c>
      <c r="B378" s="71">
        <v>30</v>
      </c>
      <c r="C378" s="72" t="s">
        <v>26</v>
      </c>
      <c r="D378" s="73">
        <v>850</v>
      </c>
      <c r="E378" s="74">
        <v>12</v>
      </c>
      <c r="F378" s="74">
        <f t="shared" si="20"/>
        <v>10200</v>
      </c>
      <c r="G378" s="75">
        <v>6</v>
      </c>
      <c r="H378" s="74">
        <f t="shared" si="21"/>
        <v>5100</v>
      </c>
      <c r="I378" s="74">
        <f t="shared" si="22"/>
        <v>6</v>
      </c>
      <c r="J378" s="74">
        <f t="shared" si="23"/>
        <v>5100</v>
      </c>
      <c r="K378" s="76">
        <v>14</v>
      </c>
      <c r="L378" s="72" t="s">
        <v>25</v>
      </c>
      <c r="M378" s="77" t="s">
        <v>17</v>
      </c>
    </row>
    <row r="379" spans="1:13" x14ac:dyDescent="0.3">
      <c r="A379" s="70">
        <v>42073.642685185187</v>
      </c>
      <c r="B379" s="71">
        <v>30</v>
      </c>
      <c r="C379" s="72" t="s">
        <v>26</v>
      </c>
      <c r="D379" s="73">
        <v>900</v>
      </c>
      <c r="E379" s="74">
        <v>12</v>
      </c>
      <c r="F379" s="74">
        <f t="shared" si="20"/>
        <v>10800</v>
      </c>
      <c r="G379" s="75">
        <v>6</v>
      </c>
      <c r="H379" s="74">
        <f t="shared" si="21"/>
        <v>5400</v>
      </c>
      <c r="I379" s="74">
        <f t="shared" si="22"/>
        <v>6</v>
      </c>
      <c r="J379" s="74">
        <f t="shared" si="23"/>
        <v>5400</v>
      </c>
      <c r="K379" s="76">
        <v>14</v>
      </c>
      <c r="L379" s="72" t="s">
        <v>25</v>
      </c>
      <c r="M379" s="77" t="s">
        <v>17</v>
      </c>
    </row>
    <row r="380" spans="1:13" x14ac:dyDescent="0.3">
      <c r="A380" s="70">
        <v>42045.74119212963</v>
      </c>
      <c r="B380" s="71">
        <v>30</v>
      </c>
      <c r="C380" s="72" t="s">
        <v>26</v>
      </c>
      <c r="D380" s="73">
        <v>50</v>
      </c>
      <c r="E380" s="74">
        <v>12</v>
      </c>
      <c r="F380" s="74">
        <f t="shared" si="20"/>
        <v>600</v>
      </c>
      <c r="G380" s="75">
        <v>6</v>
      </c>
      <c r="H380" s="74">
        <f t="shared" si="21"/>
        <v>300</v>
      </c>
      <c r="I380" s="74">
        <f t="shared" si="22"/>
        <v>6</v>
      </c>
      <c r="J380" s="74">
        <f t="shared" si="23"/>
        <v>300</v>
      </c>
      <c r="K380" s="76">
        <v>23</v>
      </c>
      <c r="L380" s="72" t="s">
        <v>21</v>
      </c>
      <c r="M380" s="77" t="s">
        <v>17</v>
      </c>
    </row>
    <row r="381" spans="1:13" x14ac:dyDescent="0.3">
      <c r="A381" s="70">
        <v>42045.74119212963</v>
      </c>
      <c r="B381" s="71">
        <v>30</v>
      </c>
      <c r="C381" s="72" t="s">
        <v>26</v>
      </c>
      <c r="D381" s="73">
        <v>70</v>
      </c>
      <c r="E381" s="74">
        <v>12</v>
      </c>
      <c r="F381" s="74">
        <f t="shared" si="20"/>
        <v>840</v>
      </c>
      <c r="G381" s="75">
        <v>6</v>
      </c>
      <c r="H381" s="74">
        <f t="shared" si="21"/>
        <v>420</v>
      </c>
      <c r="I381" s="74">
        <f t="shared" si="22"/>
        <v>6</v>
      </c>
      <c r="J381" s="74">
        <f t="shared" si="23"/>
        <v>420</v>
      </c>
      <c r="K381" s="76">
        <v>23</v>
      </c>
      <c r="L381" s="72" t="s">
        <v>21</v>
      </c>
      <c r="M381" s="77" t="s">
        <v>17</v>
      </c>
    </row>
    <row r="382" spans="1:13" x14ac:dyDescent="0.3">
      <c r="A382" s="70">
        <v>42127.556712962964</v>
      </c>
      <c r="B382" s="71">
        <v>30</v>
      </c>
      <c r="C382" s="72" t="s">
        <v>26</v>
      </c>
      <c r="D382" s="73">
        <v>250</v>
      </c>
      <c r="E382" s="74">
        <v>12</v>
      </c>
      <c r="F382" s="74">
        <f t="shared" si="20"/>
        <v>3000</v>
      </c>
      <c r="G382" s="75">
        <v>6</v>
      </c>
      <c r="H382" s="74">
        <f t="shared" si="21"/>
        <v>1500</v>
      </c>
      <c r="I382" s="74">
        <f t="shared" si="22"/>
        <v>6</v>
      </c>
      <c r="J382" s="74">
        <f t="shared" si="23"/>
        <v>1500</v>
      </c>
      <c r="K382" s="76">
        <v>23</v>
      </c>
      <c r="L382" s="72" t="s">
        <v>21</v>
      </c>
      <c r="M382" s="77" t="s">
        <v>17</v>
      </c>
    </row>
    <row r="383" spans="1:13" x14ac:dyDescent="0.3">
      <c r="A383" s="70">
        <v>42151.785532407404</v>
      </c>
      <c r="B383" s="71">
        <v>30</v>
      </c>
      <c r="C383" s="72" t="s">
        <v>26</v>
      </c>
      <c r="D383" s="73">
        <v>630</v>
      </c>
      <c r="E383" s="74">
        <v>12</v>
      </c>
      <c r="F383" s="74">
        <f t="shared" si="20"/>
        <v>7560</v>
      </c>
      <c r="G383" s="75">
        <v>6</v>
      </c>
      <c r="H383" s="74">
        <f t="shared" si="21"/>
        <v>3780</v>
      </c>
      <c r="I383" s="74">
        <f t="shared" si="22"/>
        <v>6</v>
      </c>
      <c r="J383" s="74">
        <f t="shared" si="23"/>
        <v>3780</v>
      </c>
      <c r="K383" s="76">
        <v>23</v>
      </c>
      <c r="L383" s="72" t="s">
        <v>21</v>
      </c>
      <c r="M383" s="77" t="s">
        <v>17</v>
      </c>
    </row>
    <row r="384" spans="1:13" x14ac:dyDescent="0.3">
      <c r="A384" s="70">
        <v>42271.682511574072</v>
      </c>
      <c r="B384" s="71">
        <v>30</v>
      </c>
      <c r="C384" s="72" t="s">
        <v>26</v>
      </c>
      <c r="D384" s="73">
        <v>910</v>
      </c>
      <c r="E384" s="74">
        <v>12</v>
      </c>
      <c r="F384" s="74">
        <f t="shared" si="20"/>
        <v>10920</v>
      </c>
      <c r="G384" s="75">
        <v>6</v>
      </c>
      <c r="H384" s="74">
        <f t="shared" si="21"/>
        <v>5460</v>
      </c>
      <c r="I384" s="74">
        <f t="shared" si="22"/>
        <v>6</v>
      </c>
      <c r="J384" s="74">
        <f t="shared" si="23"/>
        <v>5460</v>
      </c>
      <c r="K384" s="76">
        <v>23</v>
      </c>
      <c r="L384" s="72" t="s">
        <v>21</v>
      </c>
      <c r="M384" s="77" t="s">
        <v>17</v>
      </c>
    </row>
    <row r="385" spans="1:13" x14ac:dyDescent="0.3">
      <c r="A385" s="70">
        <v>42274.922175925924</v>
      </c>
      <c r="B385" s="71">
        <v>30</v>
      </c>
      <c r="C385" s="72" t="s">
        <v>26</v>
      </c>
      <c r="D385" s="73">
        <v>950</v>
      </c>
      <c r="E385" s="74">
        <v>12</v>
      </c>
      <c r="F385" s="74">
        <f t="shared" si="20"/>
        <v>11400</v>
      </c>
      <c r="G385" s="75">
        <v>6</v>
      </c>
      <c r="H385" s="74">
        <f t="shared" si="21"/>
        <v>5700</v>
      </c>
      <c r="I385" s="74">
        <f t="shared" si="22"/>
        <v>6</v>
      </c>
      <c r="J385" s="74">
        <f t="shared" si="23"/>
        <v>5700</v>
      </c>
      <c r="K385" s="76">
        <v>23</v>
      </c>
      <c r="L385" s="72" t="s">
        <v>21</v>
      </c>
      <c r="M385" s="77" t="s">
        <v>17</v>
      </c>
    </row>
    <row r="386" spans="1:13" x14ac:dyDescent="0.3">
      <c r="A386" s="70">
        <v>42184.895162037035</v>
      </c>
      <c r="B386" s="71">
        <v>30</v>
      </c>
      <c r="C386" s="72" t="s">
        <v>26</v>
      </c>
      <c r="D386" s="73">
        <v>40</v>
      </c>
      <c r="E386" s="74">
        <v>12</v>
      </c>
      <c r="F386" s="74">
        <f t="shared" si="20"/>
        <v>480</v>
      </c>
      <c r="G386" s="75">
        <v>6</v>
      </c>
      <c r="H386" s="74">
        <f t="shared" si="21"/>
        <v>240</v>
      </c>
      <c r="I386" s="74">
        <f t="shared" si="22"/>
        <v>6</v>
      </c>
      <c r="J386" s="74">
        <f t="shared" si="23"/>
        <v>240</v>
      </c>
      <c r="K386" s="76">
        <v>95</v>
      </c>
      <c r="L386" s="72" t="s">
        <v>23</v>
      </c>
      <c r="M386" s="77" t="s">
        <v>17</v>
      </c>
    </row>
    <row r="387" spans="1:13" x14ac:dyDescent="0.3">
      <c r="A387" s="70">
        <v>42265.371805555558</v>
      </c>
      <c r="B387" s="71">
        <v>30</v>
      </c>
      <c r="C387" s="72" t="s">
        <v>26</v>
      </c>
      <c r="D387" s="73">
        <v>140</v>
      </c>
      <c r="E387" s="74">
        <v>12</v>
      </c>
      <c r="F387" s="74">
        <f t="shared" ref="F387:F450" si="24">E387*D387</f>
        <v>1680</v>
      </c>
      <c r="G387" s="75">
        <v>6</v>
      </c>
      <c r="H387" s="74">
        <f t="shared" ref="H387:H450" si="25">G387*D387</f>
        <v>840</v>
      </c>
      <c r="I387" s="74">
        <f t="shared" ref="I387:I450" si="26">E387-G387</f>
        <v>6</v>
      </c>
      <c r="J387" s="74">
        <f t="shared" ref="J387:J450" si="27">I387*D387</f>
        <v>840</v>
      </c>
      <c r="K387" s="76">
        <v>95</v>
      </c>
      <c r="L387" s="72" t="s">
        <v>23</v>
      </c>
      <c r="M387" s="77" t="s">
        <v>17</v>
      </c>
    </row>
    <row r="388" spans="1:13" x14ac:dyDescent="0.3">
      <c r="A388" s="70">
        <v>42253.371516203704</v>
      </c>
      <c r="B388" s="71">
        <v>30</v>
      </c>
      <c r="C388" s="72" t="s">
        <v>26</v>
      </c>
      <c r="D388" s="73">
        <v>150</v>
      </c>
      <c r="E388" s="74">
        <v>12</v>
      </c>
      <c r="F388" s="74">
        <f t="shared" si="24"/>
        <v>1800</v>
      </c>
      <c r="G388" s="75">
        <v>6</v>
      </c>
      <c r="H388" s="74">
        <f t="shared" si="25"/>
        <v>900</v>
      </c>
      <c r="I388" s="74">
        <f t="shared" si="26"/>
        <v>6</v>
      </c>
      <c r="J388" s="74">
        <f t="shared" si="27"/>
        <v>900</v>
      </c>
      <c r="K388" s="76">
        <v>95</v>
      </c>
      <c r="L388" s="72" t="s">
        <v>23</v>
      </c>
      <c r="M388" s="77" t="s">
        <v>17</v>
      </c>
    </row>
    <row r="389" spans="1:13" x14ac:dyDescent="0.3">
      <c r="A389" s="70">
        <v>42347.846296296295</v>
      </c>
      <c r="B389" s="71">
        <v>30</v>
      </c>
      <c r="C389" s="72" t="s">
        <v>26</v>
      </c>
      <c r="D389" s="73">
        <v>280</v>
      </c>
      <c r="E389" s="74">
        <v>12</v>
      </c>
      <c r="F389" s="74">
        <f t="shared" si="24"/>
        <v>3360</v>
      </c>
      <c r="G389" s="75">
        <v>6</v>
      </c>
      <c r="H389" s="74">
        <f t="shared" si="25"/>
        <v>1680</v>
      </c>
      <c r="I389" s="74">
        <f t="shared" si="26"/>
        <v>6</v>
      </c>
      <c r="J389" s="74">
        <f t="shared" si="27"/>
        <v>1680</v>
      </c>
      <c r="K389" s="76">
        <v>95</v>
      </c>
      <c r="L389" s="72" t="s">
        <v>23</v>
      </c>
      <c r="M389" s="77" t="s">
        <v>17</v>
      </c>
    </row>
    <row r="390" spans="1:13" x14ac:dyDescent="0.3">
      <c r="A390" s="70">
        <v>42366.126087962963</v>
      </c>
      <c r="B390" s="71">
        <v>30</v>
      </c>
      <c r="C390" s="72" t="s">
        <v>26</v>
      </c>
      <c r="D390" s="73">
        <v>310</v>
      </c>
      <c r="E390" s="74">
        <v>12</v>
      </c>
      <c r="F390" s="74">
        <f t="shared" si="24"/>
        <v>3720</v>
      </c>
      <c r="G390" s="75">
        <v>6</v>
      </c>
      <c r="H390" s="74">
        <f t="shared" si="25"/>
        <v>1860</v>
      </c>
      <c r="I390" s="74">
        <f t="shared" si="26"/>
        <v>6</v>
      </c>
      <c r="J390" s="74">
        <f t="shared" si="27"/>
        <v>1860</v>
      </c>
      <c r="K390" s="76">
        <v>95</v>
      </c>
      <c r="L390" s="72" t="s">
        <v>23</v>
      </c>
      <c r="M390" s="77" t="s">
        <v>38</v>
      </c>
    </row>
    <row r="391" spans="1:13" x14ac:dyDescent="0.3">
      <c r="A391" s="70">
        <v>42012.642372685186</v>
      </c>
      <c r="B391" s="71">
        <v>30</v>
      </c>
      <c r="C391" s="72" t="s">
        <v>26</v>
      </c>
      <c r="D391" s="73">
        <v>390</v>
      </c>
      <c r="E391" s="74">
        <v>12</v>
      </c>
      <c r="F391" s="74">
        <f t="shared" si="24"/>
        <v>4680</v>
      </c>
      <c r="G391" s="75">
        <v>6</v>
      </c>
      <c r="H391" s="74">
        <f t="shared" si="25"/>
        <v>2340</v>
      </c>
      <c r="I391" s="74">
        <f t="shared" si="26"/>
        <v>6</v>
      </c>
      <c r="J391" s="74">
        <f t="shared" si="27"/>
        <v>2340</v>
      </c>
      <c r="K391" s="76">
        <v>95</v>
      </c>
      <c r="L391" s="72" t="s">
        <v>23</v>
      </c>
      <c r="M391" s="77" t="s">
        <v>17</v>
      </c>
    </row>
    <row r="392" spans="1:13" x14ac:dyDescent="0.3">
      <c r="A392" s="70">
        <v>42080.92732638889</v>
      </c>
      <c r="B392" s="71">
        <v>30</v>
      </c>
      <c r="C392" s="72" t="s">
        <v>26</v>
      </c>
      <c r="D392" s="73">
        <v>456</v>
      </c>
      <c r="E392" s="74">
        <v>12</v>
      </c>
      <c r="F392" s="74">
        <f t="shared" si="24"/>
        <v>5472</v>
      </c>
      <c r="G392" s="75">
        <v>6</v>
      </c>
      <c r="H392" s="74">
        <f t="shared" si="25"/>
        <v>2736</v>
      </c>
      <c r="I392" s="74">
        <f t="shared" si="26"/>
        <v>6</v>
      </c>
      <c r="J392" s="74">
        <f t="shared" si="27"/>
        <v>2736</v>
      </c>
      <c r="K392" s="76">
        <v>95</v>
      </c>
      <c r="L392" s="72" t="s">
        <v>23</v>
      </c>
      <c r="M392" s="77" t="s">
        <v>17</v>
      </c>
    </row>
    <row r="393" spans="1:13" x14ac:dyDescent="0.3">
      <c r="A393" s="70">
        <v>42080.92732638889</v>
      </c>
      <c r="B393" s="71">
        <v>30</v>
      </c>
      <c r="C393" s="72" t="s">
        <v>26</v>
      </c>
      <c r="D393" s="73">
        <v>540</v>
      </c>
      <c r="E393" s="74">
        <v>12</v>
      </c>
      <c r="F393" s="74">
        <f t="shared" si="24"/>
        <v>6480</v>
      </c>
      <c r="G393" s="75">
        <v>6</v>
      </c>
      <c r="H393" s="74">
        <f t="shared" si="25"/>
        <v>3240</v>
      </c>
      <c r="I393" s="74">
        <f t="shared" si="26"/>
        <v>6</v>
      </c>
      <c r="J393" s="74">
        <f t="shared" si="27"/>
        <v>3240</v>
      </c>
      <c r="K393" s="76">
        <v>95</v>
      </c>
      <c r="L393" s="72" t="s">
        <v>23</v>
      </c>
      <c r="M393" s="77" t="s">
        <v>17</v>
      </c>
    </row>
    <row r="394" spans="1:13" x14ac:dyDescent="0.3">
      <c r="A394" s="70">
        <v>42012.642372685186</v>
      </c>
      <c r="B394" s="71">
        <v>30</v>
      </c>
      <c r="C394" s="72" t="s">
        <v>26</v>
      </c>
      <c r="D394" s="73">
        <v>548</v>
      </c>
      <c r="E394" s="74">
        <v>12</v>
      </c>
      <c r="F394" s="74">
        <f t="shared" si="24"/>
        <v>6576</v>
      </c>
      <c r="G394" s="75">
        <v>6</v>
      </c>
      <c r="H394" s="74">
        <f t="shared" si="25"/>
        <v>3288</v>
      </c>
      <c r="I394" s="74">
        <f t="shared" si="26"/>
        <v>6</v>
      </c>
      <c r="J394" s="74">
        <f t="shared" si="27"/>
        <v>3288</v>
      </c>
      <c r="K394" s="76">
        <v>95</v>
      </c>
      <c r="L394" s="72" t="s">
        <v>23</v>
      </c>
      <c r="M394" s="77" t="s">
        <v>17</v>
      </c>
    </row>
    <row r="395" spans="1:13" x14ac:dyDescent="0.3">
      <c r="A395" s="70">
        <v>42208.910370370373</v>
      </c>
      <c r="B395" s="71">
        <v>30</v>
      </c>
      <c r="C395" s="72" t="s">
        <v>26</v>
      </c>
      <c r="D395" s="73">
        <v>640</v>
      </c>
      <c r="E395" s="74">
        <v>12</v>
      </c>
      <c r="F395" s="74">
        <f t="shared" si="24"/>
        <v>7680</v>
      </c>
      <c r="G395" s="75">
        <v>6</v>
      </c>
      <c r="H395" s="74">
        <f t="shared" si="25"/>
        <v>3840</v>
      </c>
      <c r="I395" s="74">
        <f t="shared" si="26"/>
        <v>6</v>
      </c>
      <c r="J395" s="74">
        <f t="shared" si="27"/>
        <v>3840</v>
      </c>
      <c r="K395" s="76">
        <v>95</v>
      </c>
      <c r="L395" s="72" t="s">
        <v>23</v>
      </c>
      <c r="M395" s="77" t="s">
        <v>38</v>
      </c>
    </row>
    <row r="396" spans="1:13" x14ac:dyDescent="0.3">
      <c r="A396" s="70">
        <v>42197.59752314815</v>
      </c>
      <c r="B396" s="71">
        <v>30</v>
      </c>
      <c r="C396" s="72" t="s">
        <v>26</v>
      </c>
      <c r="D396" s="73">
        <v>770</v>
      </c>
      <c r="E396" s="74">
        <v>12</v>
      </c>
      <c r="F396" s="74">
        <f t="shared" si="24"/>
        <v>9240</v>
      </c>
      <c r="G396" s="75">
        <v>6</v>
      </c>
      <c r="H396" s="74">
        <f t="shared" si="25"/>
        <v>4620</v>
      </c>
      <c r="I396" s="74">
        <f t="shared" si="26"/>
        <v>6</v>
      </c>
      <c r="J396" s="74">
        <f t="shared" si="27"/>
        <v>4620</v>
      </c>
      <c r="K396" s="76">
        <v>95</v>
      </c>
      <c r="L396" s="72" t="s">
        <v>23</v>
      </c>
      <c r="M396" s="77" t="s">
        <v>17</v>
      </c>
    </row>
    <row r="397" spans="1:13" x14ac:dyDescent="0.3">
      <c r="A397" s="70">
        <v>42006</v>
      </c>
      <c r="B397" s="71">
        <v>30</v>
      </c>
      <c r="C397" s="72" t="s">
        <v>26</v>
      </c>
      <c r="D397" s="73">
        <v>270</v>
      </c>
      <c r="E397" s="74">
        <v>12</v>
      </c>
      <c r="F397" s="74">
        <f t="shared" si="24"/>
        <v>3240</v>
      </c>
      <c r="G397" s="75">
        <v>6</v>
      </c>
      <c r="H397" s="74">
        <f t="shared" si="25"/>
        <v>1620</v>
      </c>
      <c r="I397" s="74">
        <f t="shared" si="26"/>
        <v>6</v>
      </c>
      <c r="J397" s="74">
        <f t="shared" si="27"/>
        <v>1620</v>
      </c>
      <c r="K397" s="76">
        <v>233</v>
      </c>
      <c r="L397" s="72" t="s">
        <v>13</v>
      </c>
      <c r="M397" s="77" t="s">
        <v>17</v>
      </c>
    </row>
    <row r="398" spans="1:13" x14ac:dyDescent="0.3">
      <c r="A398" s="70">
        <v>42009.351168981484</v>
      </c>
      <c r="B398" s="71">
        <v>30</v>
      </c>
      <c r="C398" s="72" t="s">
        <v>26</v>
      </c>
      <c r="D398" s="73">
        <v>270</v>
      </c>
      <c r="E398" s="74">
        <v>12</v>
      </c>
      <c r="F398" s="74">
        <f t="shared" si="24"/>
        <v>3240</v>
      </c>
      <c r="G398" s="75">
        <v>6</v>
      </c>
      <c r="H398" s="74">
        <f t="shared" si="25"/>
        <v>1620</v>
      </c>
      <c r="I398" s="74">
        <f t="shared" si="26"/>
        <v>6</v>
      </c>
      <c r="J398" s="74">
        <f t="shared" si="27"/>
        <v>1620</v>
      </c>
      <c r="K398" s="76">
        <v>233</v>
      </c>
      <c r="L398" s="72" t="s">
        <v>13</v>
      </c>
      <c r="M398" s="77" t="s">
        <v>17</v>
      </c>
    </row>
    <row r="399" spans="1:13" x14ac:dyDescent="0.3">
      <c r="A399" s="70">
        <v>42262.147835648146</v>
      </c>
      <c r="B399" s="71">
        <v>30</v>
      </c>
      <c r="C399" s="72" t="s">
        <v>26</v>
      </c>
      <c r="D399" s="73">
        <v>630</v>
      </c>
      <c r="E399" s="74">
        <v>12</v>
      </c>
      <c r="F399" s="74">
        <f t="shared" si="24"/>
        <v>7560</v>
      </c>
      <c r="G399" s="75">
        <v>6</v>
      </c>
      <c r="H399" s="74">
        <f t="shared" si="25"/>
        <v>3780</v>
      </c>
      <c r="I399" s="74">
        <f t="shared" si="26"/>
        <v>6</v>
      </c>
      <c r="J399" s="74">
        <f t="shared" si="27"/>
        <v>3780</v>
      </c>
      <c r="K399" s="76">
        <v>315</v>
      </c>
      <c r="L399" s="72" t="s">
        <v>40</v>
      </c>
      <c r="M399" s="77" t="s">
        <v>38</v>
      </c>
    </row>
    <row r="400" spans="1:13" x14ac:dyDescent="0.3">
      <c r="A400" s="70">
        <v>42123.000868055555</v>
      </c>
      <c r="B400" s="71">
        <v>30</v>
      </c>
      <c r="C400" s="72" t="s">
        <v>26</v>
      </c>
      <c r="D400" s="73">
        <v>480</v>
      </c>
      <c r="E400" s="74">
        <v>12</v>
      </c>
      <c r="F400" s="74">
        <f t="shared" si="24"/>
        <v>5760</v>
      </c>
      <c r="G400" s="75">
        <v>6</v>
      </c>
      <c r="H400" s="74">
        <f t="shared" si="25"/>
        <v>2880</v>
      </c>
      <c r="I400" s="74">
        <f t="shared" si="26"/>
        <v>6</v>
      </c>
      <c r="J400" s="74">
        <f t="shared" si="27"/>
        <v>2880</v>
      </c>
      <c r="K400" s="76">
        <v>557</v>
      </c>
      <c r="L400" s="72" t="s">
        <v>27</v>
      </c>
      <c r="M400" s="77" t="s">
        <v>38</v>
      </c>
    </row>
    <row r="401" spans="1:13" x14ac:dyDescent="0.3">
      <c r="A401" s="70">
        <v>42098.763842592591</v>
      </c>
      <c r="B401" s="71">
        <v>30</v>
      </c>
      <c r="C401" s="72" t="s">
        <v>26</v>
      </c>
      <c r="D401" s="73">
        <v>580</v>
      </c>
      <c r="E401" s="74">
        <v>12</v>
      </c>
      <c r="F401" s="74">
        <f t="shared" si="24"/>
        <v>6960</v>
      </c>
      <c r="G401" s="75">
        <v>6</v>
      </c>
      <c r="H401" s="74">
        <f t="shared" si="25"/>
        <v>3480</v>
      </c>
      <c r="I401" s="74">
        <f t="shared" si="26"/>
        <v>6</v>
      </c>
      <c r="J401" s="74">
        <f t="shared" si="27"/>
        <v>3480</v>
      </c>
      <c r="K401" s="76">
        <v>557</v>
      </c>
      <c r="L401" s="72" t="s">
        <v>27</v>
      </c>
      <c r="M401" s="77" t="s">
        <v>17</v>
      </c>
    </row>
    <row r="402" spans="1:13" x14ac:dyDescent="0.3">
      <c r="A402" s="70">
        <v>42143.310532407406</v>
      </c>
      <c r="B402" s="71">
        <v>30</v>
      </c>
      <c r="C402" s="72" t="s">
        <v>26</v>
      </c>
      <c r="D402" s="73">
        <v>760</v>
      </c>
      <c r="E402" s="74">
        <v>12</v>
      </c>
      <c r="F402" s="74">
        <f t="shared" si="24"/>
        <v>9120</v>
      </c>
      <c r="G402" s="75">
        <v>6</v>
      </c>
      <c r="H402" s="74">
        <f t="shared" si="25"/>
        <v>4560</v>
      </c>
      <c r="I402" s="74">
        <f t="shared" si="26"/>
        <v>6</v>
      </c>
      <c r="J402" s="74">
        <f t="shared" si="27"/>
        <v>4560</v>
      </c>
      <c r="K402" s="76">
        <v>557</v>
      </c>
      <c r="L402" s="72" t="s">
        <v>27</v>
      </c>
      <c r="M402" s="77" t="s">
        <v>17</v>
      </c>
    </row>
    <row r="403" spans="1:13" x14ac:dyDescent="0.3">
      <c r="A403" s="70">
        <v>42257.689305555556</v>
      </c>
      <c r="B403" s="71">
        <v>30</v>
      </c>
      <c r="C403" s="72" t="s">
        <v>26</v>
      </c>
      <c r="D403" s="73">
        <v>780</v>
      </c>
      <c r="E403" s="74">
        <v>12</v>
      </c>
      <c r="F403" s="74">
        <f t="shared" si="24"/>
        <v>9360</v>
      </c>
      <c r="G403" s="75">
        <v>6</v>
      </c>
      <c r="H403" s="74">
        <f t="shared" si="25"/>
        <v>4680</v>
      </c>
      <c r="I403" s="74">
        <f t="shared" si="26"/>
        <v>6</v>
      </c>
      <c r="J403" s="74">
        <f t="shared" si="27"/>
        <v>4680</v>
      </c>
      <c r="K403" s="76">
        <v>557</v>
      </c>
      <c r="L403" s="72" t="s">
        <v>27</v>
      </c>
      <c r="M403" s="77" t="s">
        <v>17</v>
      </c>
    </row>
    <row r="404" spans="1:13" x14ac:dyDescent="0.3">
      <c r="A404" s="70">
        <v>42167.556967592594</v>
      </c>
      <c r="B404" s="71">
        <v>30</v>
      </c>
      <c r="C404" s="72" t="s">
        <v>26</v>
      </c>
      <c r="D404" s="73">
        <v>870</v>
      </c>
      <c r="E404" s="74">
        <v>12</v>
      </c>
      <c r="F404" s="74">
        <f t="shared" si="24"/>
        <v>10440</v>
      </c>
      <c r="G404" s="75">
        <v>6</v>
      </c>
      <c r="H404" s="74">
        <f t="shared" si="25"/>
        <v>5220</v>
      </c>
      <c r="I404" s="74">
        <f t="shared" si="26"/>
        <v>6</v>
      </c>
      <c r="J404" s="74">
        <f t="shared" si="27"/>
        <v>5220</v>
      </c>
      <c r="K404" s="76">
        <v>557</v>
      </c>
      <c r="L404" s="72" t="s">
        <v>27</v>
      </c>
      <c r="M404" s="77" t="s">
        <v>17</v>
      </c>
    </row>
    <row r="405" spans="1:13" x14ac:dyDescent="0.3">
      <c r="A405" s="70">
        <v>42148.012685185182</v>
      </c>
      <c r="B405" s="71">
        <v>30</v>
      </c>
      <c r="C405" s="72" t="s">
        <v>26</v>
      </c>
      <c r="D405" s="73">
        <v>990</v>
      </c>
      <c r="E405" s="74">
        <v>12</v>
      </c>
      <c r="F405" s="74">
        <f t="shared" si="24"/>
        <v>11880</v>
      </c>
      <c r="G405" s="75">
        <v>6</v>
      </c>
      <c r="H405" s="74">
        <f t="shared" si="25"/>
        <v>5940</v>
      </c>
      <c r="I405" s="74">
        <f t="shared" si="26"/>
        <v>6</v>
      </c>
      <c r="J405" s="74">
        <f t="shared" si="27"/>
        <v>5940</v>
      </c>
      <c r="K405" s="76">
        <v>557</v>
      </c>
      <c r="L405" s="72" t="s">
        <v>27</v>
      </c>
      <c r="M405" s="77" t="s">
        <v>17</v>
      </c>
    </row>
    <row r="406" spans="1:13" x14ac:dyDescent="0.3">
      <c r="A406" s="70">
        <v>42203.249560185184</v>
      </c>
      <c r="B406" s="71">
        <v>30</v>
      </c>
      <c r="C406" s="72" t="s">
        <v>26</v>
      </c>
      <c r="D406" s="73">
        <v>160</v>
      </c>
      <c r="E406" s="74">
        <v>12</v>
      </c>
      <c r="F406" s="74">
        <f t="shared" si="24"/>
        <v>1920</v>
      </c>
      <c r="G406" s="75">
        <v>6</v>
      </c>
      <c r="H406" s="74">
        <f t="shared" si="25"/>
        <v>960</v>
      </c>
      <c r="I406" s="74">
        <f t="shared" si="26"/>
        <v>6</v>
      </c>
      <c r="J406" s="74">
        <f t="shared" si="27"/>
        <v>960</v>
      </c>
      <c r="K406" s="76">
        <v>572</v>
      </c>
      <c r="L406" s="72" t="s">
        <v>16</v>
      </c>
      <c r="M406" s="77" t="s">
        <v>17</v>
      </c>
    </row>
    <row r="407" spans="1:13" x14ac:dyDescent="0.3">
      <c r="A407" s="70">
        <v>42237.744710648149</v>
      </c>
      <c r="B407" s="71">
        <v>30</v>
      </c>
      <c r="C407" s="72" t="s">
        <v>26</v>
      </c>
      <c r="D407" s="73">
        <v>420</v>
      </c>
      <c r="E407" s="74">
        <v>12</v>
      </c>
      <c r="F407" s="74">
        <f t="shared" si="24"/>
        <v>5040</v>
      </c>
      <c r="G407" s="75">
        <v>6</v>
      </c>
      <c r="H407" s="74">
        <f t="shared" si="25"/>
        <v>2520</v>
      </c>
      <c r="I407" s="74">
        <f t="shared" si="26"/>
        <v>6</v>
      </c>
      <c r="J407" s="74">
        <f t="shared" si="27"/>
        <v>2520</v>
      </c>
      <c r="K407" s="76">
        <v>572</v>
      </c>
      <c r="L407" s="72" t="s">
        <v>16</v>
      </c>
      <c r="M407" s="77" t="s">
        <v>17</v>
      </c>
    </row>
    <row r="408" spans="1:13" x14ac:dyDescent="0.3">
      <c r="A408" s="70">
        <v>42037.283865740741</v>
      </c>
      <c r="B408" s="71">
        <v>30</v>
      </c>
      <c r="C408" s="72" t="s">
        <v>26</v>
      </c>
      <c r="D408" s="73">
        <v>456</v>
      </c>
      <c r="E408" s="74">
        <v>12</v>
      </c>
      <c r="F408" s="74">
        <f t="shared" si="24"/>
        <v>5472</v>
      </c>
      <c r="G408" s="75">
        <v>6</v>
      </c>
      <c r="H408" s="74">
        <f t="shared" si="25"/>
        <v>2736</v>
      </c>
      <c r="I408" s="74">
        <f t="shared" si="26"/>
        <v>6</v>
      </c>
      <c r="J408" s="74">
        <f t="shared" si="27"/>
        <v>2736</v>
      </c>
      <c r="K408" s="76">
        <v>572</v>
      </c>
      <c r="L408" s="72" t="s">
        <v>16</v>
      </c>
      <c r="M408" s="77" t="s">
        <v>17</v>
      </c>
    </row>
    <row r="409" spans="1:13" x14ac:dyDescent="0.3">
      <c r="A409" s="70">
        <v>42277.131631944445</v>
      </c>
      <c r="B409" s="71">
        <v>30</v>
      </c>
      <c r="C409" s="72" t="s">
        <v>26</v>
      </c>
      <c r="D409" s="73">
        <v>460</v>
      </c>
      <c r="E409" s="74">
        <v>12</v>
      </c>
      <c r="F409" s="74">
        <f t="shared" si="24"/>
        <v>5520</v>
      </c>
      <c r="G409" s="75">
        <v>6</v>
      </c>
      <c r="H409" s="74">
        <f t="shared" si="25"/>
        <v>2760</v>
      </c>
      <c r="I409" s="74">
        <f t="shared" si="26"/>
        <v>6</v>
      </c>
      <c r="J409" s="74">
        <f t="shared" si="27"/>
        <v>2760</v>
      </c>
      <c r="K409" s="76">
        <v>572</v>
      </c>
      <c r="L409" s="72" t="s">
        <v>16</v>
      </c>
      <c r="M409" s="77" t="s">
        <v>17</v>
      </c>
    </row>
    <row r="410" spans="1:13" x14ac:dyDescent="0.3">
      <c r="A410" s="70">
        <v>42266.942175925928</v>
      </c>
      <c r="B410" s="71">
        <v>30</v>
      </c>
      <c r="C410" s="72" t="s">
        <v>26</v>
      </c>
      <c r="D410" s="73">
        <v>480</v>
      </c>
      <c r="E410" s="74">
        <v>12</v>
      </c>
      <c r="F410" s="74">
        <f t="shared" si="24"/>
        <v>5760</v>
      </c>
      <c r="G410" s="75">
        <v>6</v>
      </c>
      <c r="H410" s="74">
        <f t="shared" si="25"/>
        <v>2880</v>
      </c>
      <c r="I410" s="74">
        <f t="shared" si="26"/>
        <v>6</v>
      </c>
      <c r="J410" s="74">
        <f t="shared" si="27"/>
        <v>2880</v>
      </c>
      <c r="K410" s="76">
        <v>572</v>
      </c>
      <c r="L410" s="72" t="s">
        <v>16</v>
      </c>
      <c r="M410" s="77" t="s">
        <v>17</v>
      </c>
    </row>
    <row r="411" spans="1:13" x14ac:dyDescent="0.3">
      <c r="A411" s="70">
        <v>42225.192858796298</v>
      </c>
      <c r="B411" s="71">
        <v>30</v>
      </c>
      <c r="C411" s="72" t="s">
        <v>26</v>
      </c>
      <c r="D411" s="73">
        <v>530</v>
      </c>
      <c r="E411" s="74">
        <v>12</v>
      </c>
      <c r="F411" s="74">
        <f t="shared" si="24"/>
        <v>6360</v>
      </c>
      <c r="G411" s="75">
        <v>6</v>
      </c>
      <c r="H411" s="74">
        <f t="shared" si="25"/>
        <v>3180</v>
      </c>
      <c r="I411" s="74">
        <f t="shared" si="26"/>
        <v>6</v>
      </c>
      <c r="J411" s="74">
        <f t="shared" si="27"/>
        <v>3180</v>
      </c>
      <c r="K411" s="76">
        <v>572</v>
      </c>
      <c r="L411" s="72" t="s">
        <v>16</v>
      </c>
      <c r="M411" s="77" t="s">
        <v>17</v>
      </c>
    </row>
    <row r="412" spans="1:13" x14ac:dyDescent="0.3">
      <c r="A412" s="70">
        <v>42136.891770833332</v>
      </c>
      <c r="B412" s="71">
        <v>30</v>
      </c>
      <c r="C412" s="72" t="s">
        <v>26</v>
      </c>
      <c r="D412" s="73">
        <v>790</v>
      </c>
      <c r="E412" s="74">
        <v>12</v>
      </c>
      <c r="F412" s="74">
        <f t="shared" si="24"/>
        <v>9480</v>
      </c>
      <c r="G412" s="75">
        <v>6</v>
      </c>
      <c r="H412" s="74">
        <f t="shared" si="25"/>
        <v>4740</v>
      </c>
      <c r="I412" s="74">
        <f t="shared" si="26"/>
        <v>6</v>
      </c>
      <c r="J412" s="74">
        <f t="shared" si="27"/>
        <v>4740</v>
      </c>
      <c r="K412" s="76">
        <v>572</v>
      </c>
      <c r="L412" s="72" t="s">
        <v>16</v>
      </c>
      <c r="M412" s="77" t="s">
        <v>17</v>
      </c>
    </row>
    <row r="413" spans="1:13" x14ac:dyDescent="0.3">
      <c r="A413" s="70">
        <v>42211.286574074074</v>
      </c>
      <c r="B413" s="71">
        <v>30</v>
      </c>
      <c r="C413" s="72" t="s">
        <v>26</v>
      </c>
      <c r="D413" s="73">
        <v>820</v>
      </c>
      <c r="E413" s="74">
        <v>12</v>
      </c>
      <c r="F413" s="74">
        <f t="shared" si="24"/>
        <v>9840</v>
      </c>
      <c r="G413" s="75">
        <v>6</v>
      </c>
      <c r="H413" s="74">
        <f t="shared" si="25"/>
        <v>4920</v>
      </c>
      <c r="I413" s="74">
        <f t="shared" si="26"/>
        <v>6</v>
      </c>
      <c r="J413" s="74">
        <f t="shared" si="27"/>
        <v>4920</v>
      </c>
      <c r="K413" s="76">
        <v>572</v>
      </c>
      <c r="L413" s="72" t="s">
        <v>16</v>
      </c>
      <c r="M413" s="77" t="s">
        <v>17</v>
      </c>
    </row>
    <row r="414" spans="1:13" x14ac:dyDescent="0.3">
      <c r="A414" s="70">
        <v>42037.283865740741</v>
      </c>
      <c r="B414" s="71">
        <v>30</v>
      </c>
      <c r="C414" s="72" t="s">
        <v>26</v>
      </c>
      <c r="D414" s="73">
        <v>850</v>
      </c>
      <c r="E414" s="74">
        <v>12</v>
      </c>
      <c r="F414" s="74">
        <f t="shared" si="24"/>
        <v>10200</v>
      </c>
      <c r="G414" s="75">
        <v>6</v>
      </c>
      <c r="H414" s="74">
        <f t="shared" si="25"/>
        <v>5100</v>
      </c>
      <c r="I414" s="74">
        <f t="shared" si="26"/>
        <v>6</v>
      </c>
      <c r="J414" s="74">
        <f t="shared" si="27"/>
        <v>5100</v>
      </c>
      <c r="K414" s="76">
        <v>572</v>
      </c>
      <c r="L414" s="72" t="s">
        <v>16</v>
      </c>
      <c r="M414" s="77" t="s">
        <v>17</v>
      </c>
    </row>
    <row r="415" spans="1:13" x14ac:dyDescent="0.3">
      <c r="A415" s="70">
        <v>42286.653900462959</v>
      </c>
      <c r="B415" s="71">
        <v>30</v>
      </c>
      <c r="C415" s="72" t="s">
        <v>26</v>
      </c>
      <c r="D415" s="73">
        <v>940</v>
      </c>
      <c r="E415" s="74">
        <v>12</v>
      </c>
      <c r="F415" s="74">
        <f t="shared" si="24"/>
        <v>11280</v>
      </c>
      <c r="G415" s="75">
        <v>6</v>
      </c>
      <c r="H415" s="74">
        <f t="shared" si="25"/>
        <v>5640</v>
      </c>
      <c r="I415" s="74">
        <f t="shared" si="26"/>
        <v>6</v>
      </c>
      <c r="J415" s="74">
        <f t="shared" si="27"/>
        <v>5640</v>
      </c>
      <c r="K415" s="76">
        <v>572</v>
      </c>
      <c r="L415" s="72" t="s">
        <v>16</v>
      </c>
      <c r="M415" s="77" t="s">
        <v>38</v>
      </c>
    </row>
    <row r="416" spans="1:13" x14ac:dyDescent="0.3">
      <c r="A416" s="70">
        <v>42225.343657407408</v>
      </c>
      <c r="B416" s="71">
        <v>30</v>
      </c>
      <c r="C416" s="72" t="s">
        <v>26</v>
      </c>
      <c r="D416" s="73">
        <v>950</v>
      </c>
      <c r="E416" s="74">
        <v>12</v>
      </c>
      <c r="F416" s="74">
        <f t="shared" si="24"/>
        <v>11400</v>
      </c>
      <c r="G416" s="75">
        <v>6</v>
      </c>
      <c r="H416" s="74">
        <f t="shared" si="25"/>
        <v>5700</v>
      </c>
      <c r="I416" s="74">
        <f t="shared" si="26"/>
        <v>6</v>
      </c>
      <c r="J416" s="74">
        <f t="shared" si="27"/>
        <v>5700</v>
      </c>
      <c r="K416" s="76">
        <v>572</v>
      </c>
      <c r="L416" s="72" t="s">
        <v>16</v>
      </c>
      <c r="M416" s="77" t="s">
        <v>38</v>
      </c>
    </row>
    <row r="417" spans="1:13" x14ac:dyDescent="0.3">
      <c r="A417" s="70">
        <v>42213.917581018519</v>
      </c>
      <c r="B417" s="71">
        <v>30</v>
      </c>
      <c r="C417" s="72" t="s">
        <v>26</v>
      </c>
      <c r="D417" s="73">
        <v>970</v>
      </c>
      <c r="E417" s="74">
        <v>12</v>
      </c>
      <c r="F417" s="74">
        <f t="shared" si="24"/>
        <v>11640</v>
      </c>
      <c r="G417" s="75">
        <v>6</v>
      </c>
      <c r="H417" s="74">
        <f t="shared" si="25"/>
        <v>5820</v>
      </c>
      <c r="I417" s="74">
        <f t="shared" si="26"/>
        <v>6</v>
      </c>
      <c r="J417" s="74">
        <f t="shared" si="27"/>
        <v>5820</v>
      </c>
      <c r="K417" s="76">
        <v>572</v>
      </c>
      <c r="L417" s="72" t="s">
        <v>16</v>
      </c>
      <c r="M417" s="77" t="s">
        <v>17</v>
      </c>
    </row>
    <row r="418" spans="1:13" x14ac:dyDescent="0.3">
      <c r="A418" s="70">
        <v>42347.955567129633</v>
      </c>
      <c r="B418" s="71">
        <v>30</v>
      </c>
      <c r="C418" s="72" t="s">
        <v>26</v>
      </c>
      <c r="D418" s="73">
        <v>120</v>
      </c>
      <c r="E418" s="74">
        <v>12</v>
      </c>
      <c r="F418" s="74">
        <f t="shared" si="24"/>
        <v>1440</v>
      </c>
      <c r="G418" s="75">
        <v>6</v>
      </c>
      <c r="H418" s="74">
        <f t="shared" si="25"/>
        <v>720</v>
      </c>
      <c r="I418" s="74">
        <f t="shared" si="26"/>
        <v>6</v>
      </c>
      <c r="J418" s="74">
        <f t="shared" si="27"/>
        <v>720</v>
      </c>
      <c r="K418" s="76">
        <v>686</v>
      </c>
      <c r="L418" s="72" t="s">
        <v>31</v>
      </c>
      <c r="M418" s="77" t="s">
        <v>17</v>
      </c>
    </row>
    <row r="419" spans="1:13" x14ac:dyDescent="0.3">
      <c r="A419" s="70">
        <v>42159.740497685183</v>
      </c>
      <c r="B419" s="71">
        <v>30</v>
      </c>
      <c r="C419" s="72" t="s">
        <v>26</v>
      </c>
      <c r="D419" s="73">
        <v>480</v>
      </c>
      <c r="E419" s="74">
        <v>12</v>
      </c>
      <c r="F419" s="74">
        <f t="shared" si="24"/>
        <v>5760</v>
      </c>
      <c r="G419" s="75">
        <v>6</v>
      </c>
      <c r="H419" s="74">
        <f t="shared" si="25"/>
        <v>2880</v>
      </c>
      <c r="I419" s="74">
        <f t="shared" si="26"/>
        <v>6</v>
      </c>
      <c r="J419" s="74">
        <f t="shared" si="27"/>
        <v>2880</v>
      </c>
      <c r="K419" s="76">
        <v>686</v>
      </c>
      <c r="L419" s="72" t="s">
        <v>31</v>
      </c>
      <c r="M419" s="77" t="s">
        <v>17</v>
      </c>
    </row>
    <row r="420" spans="1:13" x14ac:dyDescent="0.3">
      <c r="A420" s="70">
        <v>42111.823657407411</v>
      </c>
      <c r="B420" s="71">
        <v>30</v>
      </c>
      <c r="C420" s="72" t="s">
        <v>26</v>
      </c>
      <c r="D420" s="73">
        <v>610</v>
      </c>
      <c r="E420" s="74">
        <v>12</v>
      </c>
      <c r="F420" s="74">
        <f t="shared" si="24"/>
        <v>7320</v>
      </c>
      <c r="G420" s="75">
        <v>6</v>
      </c>
      <c r="H420" s="74">
        <f t="shared" si="25"/>
        <v>3660</v>
      </c>
      <c r="I420" s="74">
        <f t="shared" si="26"/>
        <v>6</v>
      </c>
      <c r="J420" s="74">
        <f t="shared" si="27"/>
        <v>3660</v>
      </c>
      <c r="K420" s="76">
        <v>686</v>
      </c>
      <c r="L420" s="72" t="s">
        <v>31</v>
      </c>
      <c r="M420" s="77" t="s">
        <v>17</v>
      </c>
    </row>
    <row r="421" spans="1:13" x14ac:dyDescent="0.3">
      <c r="A421" s="70">
        <v>42121.504629629628</v>
      </c>
      <c r="B421" s="71">
        <v>30</v>
      </c>
      <c r="C421" s="72" t="s">
        <v>26</v>
      </c>
      <c r="D421" s="73">
        <v>950</v>
      </c>
      <c r="E421" s="74">
        <v>12</v>
      </c>
      <c r="F421" s="74">
        <f t="shared" si="24"/>
        <v>11400</v>
      </c>
      <c r="G421" s="75">
        <v>6</v>
      </c>
      <c r="H421" s="74">
        <f t="shared" si="25"/>
        <v>5700</v>
      </c>
      <c r="I421" s="74">
        <f t="shared" si="26"/>
        <v>6</v>
      </c>
      <c r="J421" s="74">
        <f t="shared" si="27"/>
        <v>5700</v>
      </c>
      <c r="K421" s="76">
        <v>686</v>
      </c>
      <c r="L421" s="72" t="s">
        <v>31</v>
      </c>
      <c r="M421" s="77" t="s">
        <v>17</v>
      </c>
    </row>
    <row r="422" spans="1:13" x14ac:dyDescent="0.3">
      <c r="A422" s="70">
        <v>42138.147476851853</v>
      </c>
      <c r="B422" s="71">
        <v>30</v>
      </c>
      <c r="C422" s="72" t="s">
        <v>26</v>
      </c>
      <c r="D422" s="73">
        <v>530</v>
      </c>
      <c r="E422" s="74">
        <v>12</v>
      </c>
      <c r="F422" s="74">
        <f t="shared" si="24"/>
        <v>6360</v>
      </c>
      <c r="G422" s="75">
        <v>6</v>
      </c>
      <c r="H422" s="74">
        <f t="shared" si="25"/>
        <v>3180</v>
      </c>
      <c r="I422" s="74">
        <f t="shared" si="26"/>
        <v>6</v>
      </c>
      <c r="J422" s="74">
        <f t="shared" si="27"/>
        <v>3180</v>
      </c>
      <c r="K422" s="76">
        <v>846</v>
      </c>
      <c r="L422" s="72" t="s">
        <v>30</v>
      </c>
      <c r="M422" s="77" t="s">
        <v>17</v>
      </c>
    </row>
    <row r="423" spans="1:13" x14ac:dyDescent="0.3">
      <c r="A423" s="70">
        <v>42308.14162037037</v>
      </c>
      <c r="B423" s="71">
        <v>30</v>
      </c>
      <c r="C423" s="72" t="s">
        <v>26</v>
      </c>
      <c r="D423" s="73">
        <v>650</v>
      </c>
      <c r="E423" s="74">
        <v>12</v>
      </c>
      <c r="F423" s="74">
        <f t="shared" si="24"/>
        <v>7800</v>
      </c>
      <c r="G423" s="75">
        <v>6</v>
      </c>
      <c r="H423" s="74">
        <f t="shared" si="25"/>
        <v>3900</v>
      </c>
      <c r="I423" s="74">
        <f t="shared" si="26"/>
        <v>6</v>
      </c>
      <c r="J423" s="74">
        <f t="shared" si="27"/>
        <v>3900</v>
      </c>
      <c r="K423" s="76">
        <v>846</v>
      </c>
      <c r="L423" s="72" t="s">
        <v>30</v>
      </c>
      <c r="M423" s="77" t="s">
        <v>17</v>
      </c>
    </row>
    <row r="424" spans="1:13" x14ac:dyDescent="0.3">
      <c r="A424" s="70">
        <v>42347.861678240741</v>
      </c>
      <c r="B424" s="71">
        <v>30</v>
      </c>
      <c r="C424" s="72" t="s">
        <v>26</v>
      </c>
      <c r="D424" s="73">
        <v>650</v>
      </c>
      <c r="E424" s="74">
        <v>12</v>
      </c>
      <c r="F424" s="74">
        <f t="shared" si="24"/>
        <v>7800</v>
      </c>
      <c r="G424" s="75">
        <v>6</v>
      </c>
      <c r="H424" s="74">
        <f t="shared" si="25"/>
        <v>3900</v>
      </c>
      <c r="I424" s="74">
        <f t="shared" si="26"/>
        <v>6</v>
      </c>
      <c r="J424" s="74">
        <f t="shared" si="27"/>
        <v>3900</v>
      </c>
      <c r="K424" s="76">
        <v>846</v>
      </c>
      <c r="L424" s="72" t="s">
        <v>30</v>
      </c>
      <c r="M424" s="77" t="s">
        <v>17</v>
      </c>
    </row>
    <row r="425" spans="1:13" x14ac:dyDescent="0.3">
      <c r="A425" s="70">
        <v>42257.252349537041</v>
      </c>
      <c r="B425" s="71">
        <v>30</v>
      </c>
      <c r="C425" s="72" t="s">
        <v>26</v>
      </c>
      <c r="D425" s="73">
        <v>740</v>
      </c>
      <c r="E425" s="74">
        <v>12</v>
      </c>
      <c r="F425" s="74">
        <f t="shared" si="24"/>
        <v>8880</v>
      </c>
      <c r="G425" s="75">
        <v>6</v>
      </c>
      <c r="H425" s="74">
        <f t="shared" si="25"/>
        <v>4440</v>
      </c>
      <c r="I425" s="74">
        <f t="shared" si="26"/>
        <v>6</v>
      </c>
      <c r="J425" s="74">
        <f t="shared" si="27"/>
        <v>4440</v>
      </c>
      <c r="K425" s="76">
        <v>846</v>
      </c>
      <c r="L425" s="72" t="s">
        <v>30</v>
      </c>
      <c r="M425" s="77" t="s">
        <v>38</v>
      </c>
    </row>
    <row r="426" spans="1:13" x14ac:dyDescent="0.3">
      <c r="A426" s="70">
        <v>42069.070405092592</v>
      </c>
      <c r="B426" s="71">
        <v>30</v>
      </c>
      <c r="C426" s="72" t="s">
        <v>26</v>
      </c>
      <c r="D426" s="73">
        <v>744</v>
      </c>
      <c r="E426" s="74">
        <v>12</v>
      </c>
      <c r="F426" s="74">
        <f t="shared" si="24"/>
        <v>8928</v>
      </c>
      <c r="G426" s="75">
        <v>6</v>
      </c>
      <c r="H426" s="74">
        <f t="shared" si="25"/>
        <v>4464</v>
      </c>
      <c r="I426" s="74">
        <f t="shared" si="26"/>
        <v>6</v>
      </c>
      <c r="J426" s="74">
        <f t="shared" si="27"/>
        <v>4464</v>
      </c>
      <c r="K426" s="76">
        <v>846</v>
      </c>
      <c r="L426" s="72" t="s">
        <v>30</v>
      </c>
      <c r="M426" s="77" t="s">
        <v>17</v>
      </c>
    </row>
    <row r="427" spans="1:13" x14ac:dyDescent="0.3">
      <c r="A427" s="70">
        <v>42363.612604166665</v>
      </c>
      <c r="B427" s="71">
        <v>30</v>
      </c>
      <c r="C427" s="72" t="s">
        <v>26</v>
      </c>
      <c r="D427" s="73">
        <v>790</v>
      </c>
      <c r="E427" s="74">
        <v>12</v>
      </c>
      <c r="F427" s="74">
        <f t="shared" si="24"/>
        <v>9480</v>
      </c>
      <c r="G427" s="75">
        <v>6</v>
      </c>
      <c r="H427" s="74">
        <f t="shared" si="25"/>
        <v>4740</v>
      </c>
      <c r="I427" s="74">
        <f t="shared" si="26"/>
        <v>6</v>
      </c>
      <c r="J427" s="74">
        <f t="shared" si="27"/>
        <v>4740</v>
      </c>
      <c r="K427" s="76">
        <v>846</v>
      </c>
      <c r="L427" s="72" t="s">
        <v>30</v>
      </c>
      <c r="M427" s="77" t="s">
        <v>38</v>
      </c>
    </row>
    <row r="428" spans="1:13" x14ac:dyDescent="0.3">
      <c r="A428" s="70">
        <v>42069.070405092592</v>
      </c>
      <c r="B428" s="71">
        <v>30</v>
      </c>
      <c r="C428" s="72" t="s">
        <v>26</v>
      </c>
      <c r="D428" s="73">
        <v>890</v>
      </c>
      <c r="E428" s="74">
        <v>12</v>
      </c>
      <c r="F428" s="74">
        <f t="shared" si="24"/>
        <v>10680</v>
      </c>
      <c r="G428" s="75">
        <v>6</v>
      </c>
      <c r="H428" s="74">
        <f t="shared" si="25"/>
        <v>5340</v>
      </c>
      <c r="I428" s="74">
        <f t="shared" si="26"/>
        <v>6</v>
      </c>
      <c r="J428" s="74">
        <f t="shared" si="27"/>
        <v>5340</v>
      </c>
      <c r="K428" s="76">
        <v>846</v>
      </c>
      <c r="L428" s="72" t="s">
        <v>30</v>
      </c>
      <c r="M428" s="77" t="s">
        <v>17</v>
      </c>
    </row>
    <row r="429" spans="1:13" x14ac:dyDescent="0.3">
      <c r="A429" s="78">
        <v>42033.539594907408</v>
      </c>
      <c r="B429" s="79">
        <v>31</v>
      </c>
      <c r="C429" s="80" t="s">
        <v>35</v>
      </c>
      <c r="D429" s="81">
        <v>50</v>
      </c>
      <c r="E429" s="82">
        <v>17</v>
      </c>
      <c r="F429" s="82">
        <f t="shared" si="24"/>
        <v>850</v>
      </c>
      <c r="G429" s="83">
        <v>12</v>
      </c>
      <c r="H429" s="82">
        <f t="shared" si="25"/>
        <v>600</v>
      </c>
      <c r="I429" s="82">
        <f t="shared" si="26"/>
        <v>5</v>
      </c>
      <c r="J429" s="82">
        <f t="shared" si="27"/>
        <v>250</v>
      </c>
      <c r="K429" s="84">
        <v>7</v>
      </c>
      <c r="L429" s="80" t="s">
        <v>24</v>
      </c>
      <c r="M429" s="85" t="s">
        <v>14</v>
      </c>
    </row>
    <row r="430" spans="1:13" x14ac:dyDescent="0.3">
      <c r="A430" s="78">
        <v>42066.797488425924</v>
      </c>
      <c r="B430" s="79">
        <v>31</v>
      </c>
      <c r="C430" s="80" t="s">
        <v>35</v>
      </c>
      <c r="D430" s="81">
        <v>330</v>
      </c>
      <c r="E430" s="82">
        <v>17</v>
      </c>
      <c r="F430" s="82">
        <f t="shared" si="24"/>
        <v>5610</v>
      </c>
      <c r="G430" s="83">
        <v>12</v>
      </c>
      <c r="H430" s="82">
        <f t="shared" si="25"/>
        <v>3960</v>
      </c>
      <c r="I430" s="82">
        <f t="shared" si="26"/>
        <v>5</v>
      </c>
      <c r="J430" s="82">
        <f t="shared" si="27"/>
        <v>1650</v>
      </c>
      <c r="K430" s="84">
        <v>7</v>
      </c>
      <c r="L430" s="80" t="s">
        <v>24</v>
      </c>
      <c r="M430" s="85" t="s">
        <v>17</v>
      </c>
    </row>
    <row r="431" spans="1:13" x14ac:dyDescent="0.3">
      <c r="A431" s="78">
        <v>42033.539594907408</v>
      </c>
      <c r="B431" s="79">
        <v>31</v>
      </c>
      <c r="C431" s="80" t="s">
        <v>35</v>
      </c>
      <c r="D431" s="81">
        <v>333</v>
      </c>
      <c r="E431" s="82">
        <v>17</v>
      </c>
      <c r="F431" s="82">
        <f t="shared" si="24"/>
        <v>5661</v>
      </c>
      <c r="G431" s="83">
        <v>12</v>
      </c>
      <c r="H431" s="82">
        <f t="shared" si="25"/>
        <v>3996</v>
      </c>
      <c r="I431" s="82">
        <f t="shared" si="26"/>
        <v>5</v>
      </c>
      <c r="J431" s="82">
        <f t="shared" si="27"/>
        <v>1665</v>
      </c>
      <c r="K431" s="84">
        <v>7</v>
      </c>
      <c r="L431" s="80" t="s">
        <v>24</v>
      </c>
      <c r="M431" s="85" t="s">
        <v>14</v>
      </c>
    </row>
    <row r="432" spans="1:13" x14ac:dyDescent="0.3">
      <c r="A432" s="78">
        <v>42066.797488425924</v>
      </c>
      <c r="B432" s="79">
        <v>31</v>
      </c>
      <c r="C432" s="80" t="s">
        <v>35</v>
      </c>
      <c r="D432" s="81">
        <v>411</v>
      </c>
      <c r="E432" s="82">
        <v>17</v>
      </c>
      <c r="F432" s="82">
        <f t="shared" si="24"/>
        <v>6987</v>
      </c>
      <c r="G432" s="83">
        <v>12</v>
      </c>
      <c r="H432" s="82">
        <f t="shared" si="25"/>
        <v>4932</v>
      </c>
      <c r="I432" s="82">
        <f t="shared" si="26"/>
        <v>5</v>
      </c>
      <c r="J432" s="82">
        <f t="shared" si="27"/>
        <v>2055</v>
      </c>
      <c r="K432" s="84">
        <v>7</v>
      </c>
      <c r="L432" s="80" t="s">
        <v>24</v>
      </c>
      <c r="M432" s="85" t="s">
        <v>17</v>
      </c>
    </row>
    <row r="433" spans="1:13" x14ac:dyDescent="0.3">
      <c r="A433" s="78">
        <v>42185.264293981483</v>
      </c>
      <c r="B433" s="79">
        <v>31</v>
      </c>
      <c r="C433" s="80" t="s">
        <v>35</v>
      </c>
      <c r="D433" s="81">
        <v>580</v>
      </c>
      <c r="E433" s="82">
        <v>17</v>
      </c>
      <c r="F433" s="82">
        <f t="shared" si="24"/>
        <v>9860</v>
      </c>
      <c r="G433" s="83">
        <v>12</v>
      </c>
      <c r="H433" s="82">
        <f t="shared" si="25"/>
        <v>6960</v>
      </c>
      <c r="I433" s="82">
        <f t="shared" si="26"/>
        <v>5</v>
      </c>
      <c r="J433" s="82">
        <f t="shared" si="27"/>
        <v>2900</v>
      </c>
      <c r="K433" s="84">
        <v>7</v>
      </c>
      <c r="L433" s="80" t="s">
        <v>24</v>
      </c>
      <c r="M433" s="85" t="s">
        <v>14</v>
      </c>
    </row>
    <row r="434" spans="1:13" x14ac:dyDescent="0.3">
      <c r="A434" s="78">
        <v>42296.273819444446</v>
      </c>
      <c r="B434" s="79">
        <v>31</v>
      </c>
      <c r="C434" s="80" t="s">
        <v>35</v>
      </c>
      <c r="D434" s="81">
        <v>660</v>
      </c>
      <c r="E434" s="82">
        <v>17</v>
      </c>
      <c r="F434" s="82">
        <f t="shared" si="24"/>
        <v>11220</v>
      </c>
      <c r="G434" s="83">
        <v>12</v>
      </c>
      <c r="H434" s="82">
        <f t="shared" si="25"/>
        <v>7920</v>
      </c>
      <c r="I434" s="82">
        <f t="shared" si="26"/>
        <v>5</v>
      </c>
      <c r="J434" s="82">
        <f t="shared" si="27"/>
        <v>3300</v>
      </c>
      <c r="K434" s="84">
        <v>7</v>
      </c>
      <c r="L434" s="80" t="s">
        <v>24</v>
      </c>
      <c r="M434" s="85" t="s">
        <v>14</v>
      </c>
    </row>
    <row r="435" spans="1:13" x14ac:dyDescent="0.3">
      <c r="A435" s="78">
        <v>42232.026759259257</v>
      </c>
      <c r="B435" s="79">
        <v>31</v>
      </c>
      <c r="C435" s="80" t="s">
        <v>35</v>
      </c>
      <c r="D435" s="81">
        <v>720</v>
      </c>
      <c r="E435" s="82">
        <v>17</v>
      </c>
      <c r="F435" s="82">
        <f t="shared" si="24"/>
        <v>12240</v>
      </c>
      <c r="G435" s="83">
        <v>12</v>
      </c>
      <c r="H435" s="82">
        <f t="shared" si="25"/>
        <v>8640</v>
      </c>
      <c r="I435" s="82">
        <f t="shared" si="26"/>
        <v>5</v>
      </c>
      <c r="J435" s="82">
        <f t="shared" si="27"/>
        <v>3600</v>
      </c>
      <c r="K435" s="84">
        <v>7</v>
      </c>
      <c r="L435" s="80" t="s">
        <v>24</v>
      </c>
      <c r="M435" s="85" t="s">
        <v>14</v>
      </c>
    </row>
    <row r="436" spans="1:13" x14ac:dyDescent="0.3">
      <c r="A436" s="78">
        <v>42302.022210648145</v>
      </c>
      <c r="B436" s="79">
        <v>31</v>
      </c>
      <c r="C436" s="80" t="s">
        <v>35</v>
      </c>
      <c r="D436" s="81">
        <v>750</v>
      </c>
      <c r="E436" s="82">
        <v>17</v>
      </c>
      <c r="F436" s="82">
        <f t="shared" si="24"/>
        <v>12750</v>
      </c>
      <c r="G436" s="83">
        <v>12</v>
      </c>
      <c r="H436" s="82">
        <f t="shared" si="25"/>
        <v>9000</v>
      </c>
      <c r="I436" s="82">
        <f t="shared" si="26"/>
        <v>5</v>
      </c>
      <c r="J436" s="82">
        <f t="shared" si="27"/>
        <v>3750</v>
      </c>
      <c r="K436" s="84">
        <v>7</v>
      </c>
      <c r="L436" s="80" t="s">
        <v>24</v>
      </c>
      <c r="M436" s="85" t="s">
        <v>17</v>
      </c>
    </row>
    <row r="437" spans="1:13" x14ac:dyDescent="0.3">
      <c r="A437" s="78">
        <v>42031.941435185188</v>
      </c>
      <c r="B437" s="79">
        <v>31</v>
      </c>
      <c r="C437" s="80" t="s">
        <v>35</v>
      </c>
      <c r="D437" s="81">
        <v>800</v>
      </c>
      <c r="E437" s="82">
        <v>17</v>
      </c>
      <c r="F437" s="82">
        <f t="shared" si="24"/>
        <v>13600</v>
      </c>
      <c r="G437" s="83">
        <v>12</v>
      </c>
      <c r="H437" s="82">
        <f t="shared" si="25"/>
        <v>9600</v>
      </c>
      <c r="I437" s="82">
        <f t="shared" si="26"/>
        <v>5</v>
      </c>
      <c r="J437" s="82">
        <f t="shared" si="27"/>
        <v>4000</v>
      </c>
      <c r="K437" s="84">
        <v>7</v>
      </c>
      <c r="L437" s="80" t="s">
        <v>24</v>
      </c>
      <c r="M437" s="85" t="s">
        <v>17</v>
      </c>
    </row>
    <row r="438" spans="1:13" x14ac:dyDescent="0.3">
      <c r="A438" s="78">
        <v>42145.650833333333</v>
      </c>
      <c r="B438" s="79">
        <v>31</v>
      </c>
      <c r="C438" s="80" t="s">
        <v>35</v>
      </c>
      <c r="D438" s="81">
        <v>810</v>
      </c>
      <c r="E438" s="82">
        <v>17</v>
      </c>
      <c r="F438" s="82">
        <f t="shared" si="24"/>
        <v>13770</v>
      </c>
      <c r="G438" s="83">
        <v>12</v>
      </c>
      <c r="H438" s="82">
        <f t="shared" si="25"/>
        <v>9720</v>
      </c>
      <c r="I438" s="82">
        <f t="shared" si="26"/>
        <v>5</v>
      </c>
      <c r="J438" s="82">
        <f t="shared" si="27"/>
        <v>4050</v>
      </c>
      <c r="K438" s="84">
        <v>7</v>
      </c>
      <c r="L438" s="80" t="s">
        <v>24</v>
      </c>
      <c r="M438" s="85" t="s">
        <v>17</v>
      </c>
    </row>
    <row r="439" spans="1:13" x14ac:dyDescent="0.3">
      <c r="A439" s="78">
        <v>42031.941435185188</v>
      </c>
      <c r="B439" s="79">
        <v>31</v>
      </c>
      <c r="C439" s="80" t="s">
        <v>35</v>
      </c>
      <c r="D439" s="81">
        <v>850</v>
      </c>
      <c r="E439" s="82">
        <v>17</v>
      </c>
      <c r="F439" s="82">
        <f t="shared" si="24"/>
        <v>14450</v>
      </c>
      <c r="G439" s="83">
        <v>12</v>
      </c>
      <c r="H439" s="82">
        <f t="shared" si="25"/>
        <v>10200</v>
      </c>
      <c r="I439" s="82">
        <f t="shared" si="26"/>
        <v>5</v>
      </c>
      <c r="J439" s="82">
        <f t="shared" si="27"/>
        <v>4250</v>
      </c>
      <c r="K439" s="84">
        <v>7</v>
      </c>
      <c r="L439" s="80" t="s">
        <v>24</v>
      </c>
      <c r="M439" s="85" t="s">
        <v>17</v>
      </c>
    </row>
    <row r="440" spans="1:13" x14ac:dyDescent="0.3">
      <c r="A440" s="78">
        <v>42106.39329861111</v>
      </c>
      <c r="B440" s="79">
        <v>31</v>
      </c>
      <c r="C440" s="80" t="s">
        <v>35</v>
      </c>
      <c r="D440" s="81">
        <v>850</v>
      </c>
      <c r="E440" s="82">
        <v>17</v>
      </c>
      <c r="F440" s="82">
        <f t="shared" si="24"/>
        <v>14450</v>
      </c>
      <c r="G440" s="83">
        <v>12</v>
      </c>
      <c r="H440" s="82">
        <f t="shared" si="25"/>
        <v>10200</v>
      </c>
      <c r="I440" s="82">
        <f t="shared" si="26"/>
        <v>5</v>
      </c>
      <c r="J440" s="82">
        <f t="shared" si="27"/>
        <v>4250</v>
      </c>
      <c r="K440" s="84">
        <v>7</v>
      </c>
      <c r="L440" s="80" t="s">
        <v>24</v>
      </c>
      <c r="M440" s="85" t="s">
        <v>14</v>
      </c>
    </row>
    <row r="441" spans="1:13" x14ac:dyDescent="0.3">
      <c r="A441" s="78">
        <v>42055.048634259256</v>
      </c>
      <c r="B441" s="79">
        <v>31</v>
      </c>
      <c r="C441" s="80" t="s">
        <v>35</v>
      </c>
      <c r="D441" s="81">
        <v>100</v>
      </c>
      <c r="E441" s="82">
        <v>17</v>
      </c>
      <c r="F441" s="82">
        <f t="shared" si="24"/>
        <v>1700</v>
      </c>
      <c r="G441" s="83">
        <v>12</v>
      </c>
      <c r="H441" s="82">
        <f t="shared" si="25"/>
        <v>1200</v>
      </c>
      <c r="I441" s="82">
        <f t="shared" si="26"/>
        <v>5</v>
      </c>
      <c r="J441" s="82">
        <f t="shared" si="27"/>
        <v>500</v>
      </c>
      <c r="K441" s="84">
        <v>14</v>
      </c>
      <c r="L441" s="80" t="s">
        <v>25</v>
      </c>
      <c r="M441" s="85" t="s">
        <v>14</v>
      </c>
    </row>
    <row r="442" spans="1:13" x14ac:dyDescent="0.3">
      <c r="A442" s="78">
        <v>42055.048634259256</v>
      </c>
      <c r="B442" s="79">
        <v>31</v>
      </c>
      <c r="C442" s="80" t="s">
        <v>35</v>
      </c>
      <c r="D442" s="81">
        <v>200</v>
      </c>
      <c r="E442" s="82">
        <v>17</v>
      </c>
      <c r="F442" s="82">
        <f t="shared" si="24"/>
        <v>3400</v>
      </c>
      <c r="G442" s="83">
        <v>12</v>
      </c>
      <c r="H442" s="82">
        <f t="shared" si="25"/>
        <v>2400</v>
      </c>
      <c r="I442" s="82">
        <f t="shared" si="26"/>
        <v>5</v>
      </c>
      <c r="J442" s="82">
        <f t="shared" si="27"/>
        <v>1000</v>
      </c>
      <c r="K442" s="84">
        <v>14</v>
      </c>
      <c r="L442" s="80" t="s">
        <v>25</v>
      </c>
      <c r="M442" s="85" t="s">
        <v>14</v>
      </c>
    </row>
    <row r="443" spans="1:13" x14ac:dyDescent="0.3">
      <c r="A443" s="78">
        <v>42055.048634259256</v>
      </c>
      <c r="B443" s="79">
        <v>31</v>
      </c>
      <c r="C443" s="80" t="s">
        <v>35</v>
      </c>
      <c r="D443" s="81">
        <v>310</v>
      </c>
      <c r="E443" s="82">
        <v>17</v>
      </c>
      <c r="F443" s="82">
        <f t="shared" si="24"/>
        <v>5270</v>
      </c>
      <c r="G443" s="83">
        <v>12</v>
      </c>
      <c r="H443" s="82">
        <f t="shared" si="25"/>
        <v>3720</v>
      </c>
      <c r="I443" s="82">
        <f t="shared" si="26"/>
        <v>5</v>
      </c>
      <c r="J443" s="82">
        <f t="shared" si="27"/>
        <v>1550</v>
      </c>
      <c r="K443" s="84">
        <v>14</v>
      </c>
      <c r="L443" s="80" t="s">
        <v>25</v>
      </c>
      <c r="M443" s="85" t="s">
        <v>14</v>
      </c>
    </row>
    <row r="444" spans="1:13" x14ac:dyDescent="0.3">
      <c r="A444" s="78">
        <v>42154.238402777781</v>
      </c>
      <c r="B444" s="79">
        <v>31</v>
      </c>
      <c r="C444" s="80" t="s">
        <v>35</v>
      </c>
      <c r="D444" s="81">
        <v>330</v>
      </c>
      <c r="E444" s="82">
        <v>17</v>
      </c>
      <c r="F444" s="82">
        <f t="shared" si="24"/>
        <v>5610</v>
      </c>
      <c r="G444" s="83">
        <v>12</v>
      </c>
      <c r="H444" s="82">
        <f t="shared" si="25"/>
        <v>3960</v>
      </c>
      <c r="I444" s="82">
        <f t="shared" si="26"/>
        <v>5</v>
      </c>
      <c r="J444" s="82">
        <f t="shared" si="27"/>
        <v>1650</v>
      </c>
      <c r="K444" s="84">
        <v>14</v>
      </c>
      <c r="L444" s="80" t="s">
        <v>25</v>
      </c>
      <c r="M444" s="85" t="s">
        <v>17</v>
      </c>
    </row>
    <row r="445" spans="1:13" x14ac:dyDescent="0.3">
      <c r="A445" s="78">
        <v>42308.14162037037</v>
      </c>
      <c r="B445" s="79">
        <v>31</v>
      </c>
      <c r="C445" s="80" t="s">
        <v>35</v>
      </c>
      <c r="D445" s="81">
        <v>600</v>
      </c>
      <c r="E445" s="82">
        <v>17</v>
      </c>
      <c r="F445" s="82">
        <f t="shared" si="24"/>
        <v>10200</v>
      </c>
      <c r="G445" s="83">
        <v>12</v>
      </c>
      <c r="H445" s="82">
        <f t="shared" si="25"/>
        <v>7200</v>
      </c>
      <c r="I445" s="82">
        <f t="shared" si="26"/>
        <v>5</v>
      </c>
      <c r="J445" s="82">
        <f t="shared" si="27"/>
        <v>3000</v>
      </c>
      <c r="K445" s="84">
        <v>14</v>
      </c>
      <c r="L445" s="80" t="s">
        <v>25</v>
      </c>
      <c r="M445" s="85" t="s">
        <v>14</v>
      </c>
    </row>
    <row r="446" spans="1:13" x14ac:dyDescent="0.3">
      <c r="A446" s="78">
        <v>42199.131493055553</v>
      </c>
      <c r="B446" s="79">
        <v>31</v>
      </c>
      <c r="C446" s="80" t="s">
        <v>35</v>
      </c>
      <c r="D446" s="81">
        <v>650</v>
      </c>
      <c r="E446" s="82">
        <v>17</v>
      </c>
      <c r="F446" s="82">
        <f t="shared" si="24"/>
        <v>11050</v>
      </c>
      <c r="G446" s="83">
        <v>12</v>
      </c>
      <c r="H446" s="82">
        <f t="shared" si="25"/>
        <v>7800</v>
      </c>
      <c r="I446" s="82">
        <f t="shared" si="26"/>
        <v>5</v>
      </c>
      <c r="J446" s="82">
        <f t="shared" si="27"/>
        <v>3250</v>
      </c>
      <c r="K446" s="84">
        <v>14</v>
      </c>
      <c r="L446" s="80" t="s">
        <v>25</v>
      </c>
      <c r="M446" s="85" t="s">
        <v>17</v>
      </c>
    </row>
    <row r="447" spans="1:13" x14ac:dyDescent="0.3">
      <c r="A447" s="78">
        <v>42297.52685185185</v>
      </c>
      <c r="B447" s="79">
        <v>31</v>
      </c>
      <c r="C447" s="80" t="s">
        <v>35</v>
      </c>
      <c r="D447" s="81">
        <v>860</v>
      </c>
      <c r="E447" s="82">
        <v>17</v>
      </c>
      <c r="F447" s="82">
        <f t="shared" si="24"/>
        <v>14620</v>
      </c>
      <c r="G447" s="83">
        <v>12</v>
      </c>
      <c r="H447" s="82">
        <f t="shared" si="25"/>
        <v>10320</v>
      </c>
      <c r="I447" s="82">
        <f t="shared" si="26"/>
        <v>5</v>
      </c>
      <c r="J447" s="82">
        <f t="shared" si="27"/>
        <v>4300</v>
      </c>
      <c r="K447" s="84">
        <v>14</v>
      </c>
      <c r="L447" s="80" t="s">
        <v>25</v>
      </c>
      <c r="M447" s="85" t="s">
        <v>14</v>
      </c>
    </row>
    <row r="448" spans="1:13" x14ac:dyDescent="0.3">
      <c r="A448" s="78">
        <v>42308.14162037037</v>
      </c>
      <c r="B448" s="79">
        <v>31</v>
      </c>
      <c r="C448" s="80" t="s">
        <v>35</v>
      </c>
      <c r="D448" s="81">
        <v>50</v>
      </c>
      <c r="E448" s="82">
        <v>17</v>
      </c>
      <c r="F448" s="82">
        <f t="shared" si="24"/>
        <v>850</v>
      </c>
      <c r="G448" s="83">
        <v>12</v>
      </c>
      <c r="H448" s="82">
        <f t="shared" si="25"/>
        <v>600</v>
      </c>
      <c r="I448" s="82">
        <f t="shared" si="26"/>
        <v>5</v>
      </c>
      <c r="J448" s="82">
        <f t="shared" si="27"/>
        <v>250</v>
      </c>
      <c r="K448" s="84">
        <v>23</v>
      </c>
      <c r="L448" s="80" t="s">
        <v>21</v>
      </c>
      <c r="M448" s="85" t="s">
        <v>14</v>
      </c>
    </row>
    <row r="449" spans="1:13" x14ac:dyDescent="0.3">
      <c r="A449" s="78">
        <v>42091.334224537037</v>
      </c>
      <c r="B449" s="79">
        <v>31</v>
      </c>
      <c r="C449" s="80" t="s">
        <v>35</v>
      </c>
      <c r="D449" s="81">
        <v>70</v>
      </c>
      <c r="E449" s="82">
        <v>17</v>
      </c>
      <c r="F449" s="82">
        <f t="shared" si="24"/>
        <v>1190</v>
      </c>
      <c r="G449" s="83">
        <v>12</v>
      </c>
      <c r="H449" s="82">
        <f t="shared" si="25"/>
        <v>840</v>
      </c>
      <c r="I449" s="82">
        <f t="shared" si="26"/>
        <v>5</v>
      </c>
      <c r="J449" s="82">
        <f t="shared" si="27"/>
        <v>350</v>
      </c>
      <c r="K449" s="84">
        <v>23</v>
      </c>
      <c r="L449" s="80" t="s">
        <v>21</v>
      </c>
      <c r="M449" s="85" t="s">
        <v>14</v>
      </c>
    </row>
    <row r="450" spans="1:13" x14ac:dyDescent="0.3">
      <c r="A450" s="78">
        <v>42064.672233796293</v>
      </c>
      <c r="B450" s="79">
        <v>31</v>
      </c>
      <c r="C450" s="80" t="s">
        <v>35</v>
      </c>
      <c r="D450" s="81">
        <v>124</v>
      </c>
      <c r="E450" s="82">
        <v>17</v>
      </c>
      <c r="F450" s="82">
        <f t="shared" si="24"/>
        <v>2108</v>
      </c>
      <c r="G450" s="83">
        <v>12</v>
      </c>
      <c r="H450" s="82">
        <f t="shared" si="25"/>
        <v>1488</v>
      </c>
      <c r="I450" s="82">
        <f t="shared" si="26"/>
        <v>5</v>
      </c>
      <c r="J450" s="82">
        <f t="shared" si="27"/>
        <v>620</v>
      </c>
      <c r="K450" s="84">
        <v>23</v>
      </c>
      <c r="L450" s="80" t="s">
        <v>21</v>
      </c>
      <c r="M450" s="85" t="s">
        <v>17</v>
      </c>
    </row>
    <row r="451" spans="1:13" x14ac:dyDescent="0.3">
      <c r="A451" s="78">
        <v>42041.522986111115</v>
      </c>
      <c r="B451" s="79">
        <v>31</v>
      </c>
      <c r="C451" s="80" t="s">
        <v>35</v>
      </c>
      <c r="D451" s="81">
        <v>154</v>
      </c>
      <c r="E451" s="82">
        <v>17</v>
      </c>
      <c r="F451" s="82">
        <f t="shared" ref="F451:F514" si="28">E451*D451</f>
        <v>2618</v>
      </c>
      <c r="G451" s="83">
        <v>12</v>
      </c>
      <c r="H451" s="82">
        <f t="shared" ref="H451:H514" si="29">G451*D451</f>
        <v>1848</v>
      </c>
      <c r="I451" s="82">
        <f t="shared" ref="I451:I514" si="30">E451-G451</f>
        <v>5</v>
      </c>
      <c r="J451" s="82">
        <f t="shared" ref="J451:J514" si="31">I451*D451</f>
        <v>770</v>
      </c>
      <c r="K451" s="84">
        <v>23</v>
      </c>
      <c r="L451" s="80" t="s">
        <v>21</v>
      </c>
      <c r="M451" s="85" t="s">
        <v>14</v>
      </c>
    </row>
    <row r="452" spans="1:13" x14ac:dyDescent="0.3">
      <c r="A452" s="78">
        <v>42250.141215277778</v>
      </c>
      <c r="B452" s="79">
        <v>31</v>
      </c>
      <c r="C452" s="80" t="s">
        <v>35</v>
      </c>
      <c r="D452" s="81">
        <v>200</v>
      </c>
      <c r="E452" s="82">
        <v>17</v>
      </c>
      <c r="F452" s="82">
        <f t="shared" si="28"/>
        <v>3400</v>
      </c>
      <c r="G452" s="83">
        <v>12</v>
      </c>
      <c r="H452" s="82">
        <f t="shared" si="29"/>
        <v>2400</v>
      </c>
      <c r="I452" s="82">
        <f t="shared" si="30"/>
        <v>5</v>
      </c>
      <c r="J452" s="82">
        <f t="shared" si="31"/>
        <v>1000</v>
      </c>
      <c r="K452" s="84">
        <v>23</v>
      </c>
      <c r="L452" s="80" t="s">
        <v>21</v>
      </c>
      <c r="M452" s="85" t="s">
        <v>14</v>
      </c>
    </row>
    <row r="453" spans="1:13" x14ac:dyDescent="0.3">
      <c r="A453" s="78">
        <v>42094.005601851852</v>
      </c>
      <c r="B453" s="79">
        <v>31</v>
      </c>
      <c r="C453" s="80" t="s">
        <v>35</v>
      </c>
      <c r="D453" s="81">
        <v>210</v>
      </c>
      <c r="E453" s="82">
        <v>17</v>
      </c>
      <c r="F453" s="82">
        <f t="shared" si="28"/>
        <v>3570</v>
      </c>
      <c r="G453" s="83">
        <v>12</v>
      </c>
      <c r="H453" s="82">
        <f t="shared" si="29"/>
        <v>2520</v>
      </c>
      <c r="I453" s="82">
        <f t="shared" si="30"/>
        <v>5</v>
      </c>
      <c r="J453" s="82">
        <f t="shared" si="31"/>
        <v>1050</v>
      </c>
      <c r="K453" s="84">
        <v>23</v>
      </c>
      <c r="L453" s="80" t="s">
        <v>21</v>
      </c>
      <c r="M453" s="85" t="s">
        <v>17</v>
      </c>
    </row>
    <row r="454" spans="1:13" x14ac:dyDescent="0.3">
      <c r="A454" s="78">
        <v>42091.334224537037</v>
      </c>
      <c r="B454" s="79">
        <v>31</v>
      </c>
      <c r="C454" s="80" t="s">
        <v>35</v>
      </c>
      <c r="D454" s="81">
        <v>433</v>
      </c>
      <c r="E454" s="82">
        <v>17</v>
      </c>
      <c r="F454" s="82">
        <f t="shared" si="28"/>
        <v>7361</v>
      </c>
      <c r="G454" s="83">
        <v>12</v>
      </c>
      <c r="H454" s="82">
        <f t="shared" si="29"/>
        <v>5196</v>
      </c>
      <c r="I454" s="82">
        <f t="shared" si="30"/>
        <v>5</v>
      </c>
      <c r="J454" s="82">
        <f t="shared" si="31"/>
        <v>2165</v>
      </c>
      <c r="K454" s="84">
        <v>23</v>
      </c>
      <c r="L454" s="80" t="s">
        <v>21</v>
      </c>
      <c r="M454" s="85" t="s">
        <v>14</v>
      </c>
    </row>
    <row r="455" spans="1:13" x14ac:dyDescent="0.3">
      <c r="A455" s="78">
        <v>42041.522986111115</v>
      </c>
      <c r="B455" s="79">
        <v>31</v>
      </c>
      <c r="C455" s="80" t="s">
        <v>35</v>
      </c>
      <c r="D455" s="81">
        <v>590</v>
      </c>
      <c r="E455" s="82">
        <v>17</v>
      </c>
      <c r="F455" s="82">
        <f t="shared" si="28"/>
        <v>10030</v>
      </c>
      <c r="G455" s="83">
        <v>12</v>
      </c>
      <c r="H455" s="82">
        <f t="shared" si="29"/>
        <v>7080</v>
      </c>
      <c r="I455" s="82">
        <f t="shared" si="30"/>
        <v>5</v>
      </c>
      <c r="J455" s="82">
        <f t="shared" si="31"/>
        <v>2950</v>
      </c>
      <c r="K455" s="84">
        <v>23</v>
      </c>
      <c r="L455" s="80" t="s">
        <v>21</v>
      </c>
      <c r="M455" s="85" t="s">
        <v>14</v>
      </c>
    </row>
    <row r="456" spans="1:13" x14ac:dyDescent="0.3">
      <c r="A456" s="78">
        <v>42153.72928240741</v>
      </c>
      <c r="B456" s="79">
        <v>31</v>
      </c>
      <c r="C456" s="80" t="s">
        <v>35</v>
      </c>
      <c r="D456" s="81">
        <v>10</v>
      </c>
      <c r="E456" s="82">
        <v>17</v>
      </c>
      <c r="F456" s="82">
        <f t="shared" si="28"/>
        <v>170</v>
      </c>
      <c r="G456" s="83">
        <v>12</v>
      </c>
      <c r="H456" s="82">
        <f t="shared" si="29"/>
        <v>120</v>
      </c>
      <c r="I456" s="82">
        <f t="shared" si="30"/>
        <v>5</v>
      </c>
      <c r="J456" s="82">
        <f t="shared" si="31"/>
        <v>50</v>
      </c>
      <c r="K456" s="84">
        <v>95</v>
      </c>
      <c r="L456" s="80" t="s">
        <v>23</v>
      </c>
      <c r="M456" s="85" t="s">
        <v>14</v>
      </c>
    </row>
    <row r="457" spans="1:13" x14ac:dyDescent="0.3">
      <c r="A457" s="78">
        <v>42145.549004629633</v>
      </c>
      <c r="B457" s="79">
        <v>31</v>
      </c>
      <c r="C457" s="80" t="s">
        <v>35</v>
      </c>
      <c r="D457" s="81">
        <v>150</v>
      </c>
      <c r="E457" s="82">
        <v>17</v>
      </c>
      <c r="F457" s="82">
        <f t="shared" si="28"/>
        <v>2550</v>
      </c>
      <c r="G457" s="83">
        <v>12</v>
      </c>
      <c r="H457" s="82">
        <f t="shared" si="29"/>
        <v>1800</v>
      </c>
      <c r="I457" s="82">
        <f t="shared" si="30"/>
        <v>5</v>
      </c>
      <c r="J457" s="82">
        <f t="shared" si="31"/>
        <v>750</v>
      </c>
      <c r="K457" s="84">
        <v>95</v>
      </c>
      <c r="L457" s="80" t="s">
        <v>23</v>
      </c>
      <c r="M457" s="85" t="s">
        <v>14</v>
      </c>
    </row>
    <row r="458" spans="1:13" x14ac:dyDescent="0.3">
      <c r="A458" s="78">
        <v>42162.938750000001</v>
      </c>
      <c r="B458" s="79">
        <v>31</v>
      </c>
      <c r="C458" s="80" t="s">
        <v>35</v>
      </c>
      <c r="D458" s="81">
        <v>390</v>
      </c>
      <c r="E458" s="82">
        <v>17</v>
      </c>
      <c r="F458" s="82">
        <f t="shared" si="28"/>
        <v>6630</v>
      </c>
      <c r="G458" s="83">
        <v>12</v>
      </c>
      <c r="H458" s="82">
        <f t="shared" si="29"/>
        <v>4680</v>
      </c>
      <c r="I458" s="82">
        <f t="shared" si="30"/>
        <v>5</v>
      </c>
      <c r="J458" s="82">
        <f t="shared" si="31"/>
        <v>1950</v>
      </c>
      <c r="K458" s="84">
        <v>95</v>
      </c>
      <c r="L458" s="80" t="s">
        <v>23</v>
      </c>
      <c r="M458" s="85" t="s">
        <v>14</v>
      </c>
    </row>
    <row r="459" spans="1:13" x14ac:dyDescent="0.3">
      <c r="A459" s="78">
        <v>42170.051307870373</v>
      </c>
      <c r="B459" s="79">
        <v>31</v>
      </c>
      <c r="C459" s="80" t="s">
        <v>35</v>
      </c>
      <c r="D459" s="81">
        <v>550</v>
      </c>
      <c r="E459" s="82">
        <v>17</v>
      </c>
      <c r="F459" s="82">
        <f t="shared" si="28"/>
        <v>9350</v>
      </c>
      <c r="G459" s="83">
        <v>12</v>
      </c>
      <c r="H459" s="82">
        <f t="shared" si="29"/>
        <v>6600</v>
      </c>
      <c r="I459" s="82">
        <f t="shared" si="30"/>
        <v>5</v>
      </c>
      <c r="J459" s="82">
        <f t="shared" si="31"/>
        <v>2750</v>
      </c>
      <c r="K459" s="84">
        <v>95</v>
      </c>
      <c r="L459" s="80" t="s">
        <v>23</v>
      </c>
      <c r="M459" s="85" t="s">
        <v>14</v>
      </c>
    </row>
    <row r="460" spans="1:13" x14ac:dyDescent="0.3">
      <c r="A460" s="78">
        <v>42295.27547453704</v>
      </c>
      <c r="B460" s="79">
        <v>31</v>
      </c>
      <c r="C460" s="80" t="s">
        <v>35</v>
      </c>
      <c r="D460" s="81">
        <v>720</v>
      </c>
      <c r="E460" s="82">
        <v>17</v>
      </c>
      <c r="F460" s="82">
        <f t="shared" si="28"/>
        <v>12240</v>
      </c>
      <c r="G460" s="83">
        <v>12</v>
      </c>
      <c r="H460" s="82">
        <f t="shared" si="29"/>
        <v>8640</v>
      </c>
      <c r="I460" s="82">
        <f t="shared" si="30"/>
        <v>5</v>
      </c>
      <c r="J460" s="82">
        <f t="shared" si="31"/>
        <v>3600</v>
      </c>
      <c r="K460" s="84">
        <v>95</v>
      </c>
      <c r="L460" s="80" t="s">
        <v>23</v>
      </c>
      <c r="M460" s="85" t="s">
        <v>38</v>
      </c>
    </row>
    <row r="461" spans="1:13" x14ac:dyDescent="0.3">
      <c r="A461" s="78">
        <v>42083.334374999999</v>
      </c>
      <c r="B461" s="79">
        <v>31</v>
      </c>
      <c r="C461" s="80" t="s">
        <v>35</v>
      </c>
      <c r="D461" s="81">
        <v>850</v>
      </c>
      <c r="E461" s="82">
        <v>17</v>
      </c>
      <c r="F461" s="82">
        <f t="shared" si="28"/>
        <v>14450</v>
      </c>
      <c r="G461" s="83">
        <v>12</v>
      </c>
      <c r="H461" s="82">
        <f t="shared" si="29"/>
        <v>10200</v>
      </c>
      <c r="I461" s="82">
        <f t="shared" si="30"/>
        <v>5</v>
      </c>
      <c r="J461" s="82">
        <f t="shared" si="31"/>
        <v>4250</v>
      </c>
      <c r="K461" s="84">
        <v>95</v>
      </c>
      <c r="L461" s="80" t="s">
        <v>23</v>
      </c>
      <c r="M461" s="85" t="s">
        <v>17</v>
      </c>
    </row>
    <row r="462" spans="1:13" x14ac:dyDescent="0.3">
      <c r="A462" s="78">
        <v>42143.310532407406</v>
      </c>
      <c r="B462" s="79">
        <v>31</v>
      </c>
      <c r="C462" s="80" t="s">
        <v>35</v>
      </c>
      <c r="D462" s="81">
        <v>880</v>
      </c>
      <c r="E462" s="82">
        <v>17</v>
      </c>
      <c r="F462" s="82">
        <f t="shared" si="28"/>
        <v>14960</v>
      </c>
      <c r="G462" s="83">
        <v>12</v>
      </c>
      <c r="H462" s="82">
        <f t="shared" si="29"/>
        <v>10560</v>
      </c>
      <c r="I462" s="82">
        <f t="shared" si="30"/>
        <v>5</v>
      </c>
      <c r="J462" s="82">
        <f t="shared" si="31"/>
        <v>4400</v>
      </c>
      <c r="K462" s="84">
        <v>95</v>
      </c>
      <c r="L462" s="80" t="s">
        <v>23</v>
      </c>
      <c r="M462" s="85" t="s">
        <v>17</v>
      </c>
    </row>
    <row r="463" spans="1:13" x14ac:dyDescent="0.3">
      <c r="A463" s="78">
        <v>42083.334374999999</v>
      </c>
      <c r="B463" s="79">
        <v>31</v>
      </c>
      <c r="C463" s="80" t="s">
        <v>35</v>
      </c>
      <c r="D463" s="81">
        <v>885</v>
      </c>
      <c r="E463" s="82">
        <v>17</v>
      </c>
      <c r="F463" s="82">
        <f t="shared" si="28"/>
        <v>15045</v>
      </c>
      <c r="G463" s="83">
        <v>12</v>
      </c>
      <c r="H463" s="82">
        <f t="shared" si="29"/>
        <v>10620</v>
      </c>
      <c r="I463" s="82">
        <f t="shared" si="30"/>
        <v>5</v>
      </c>
      <c r="J463" s="82">
        <f t="shared" si="31"/>
        <v>4425</v>
      </c>
      <c r="K463" s="84">
        <v>95</v>
      </c>
      <c r="L463" s="80" t="s">
        <v>23</v>
      </c>
      <c r="M463" s="85" t="s">
        <v>17</v>
      </c>
    </row>
    <row r="464" spans="1:13" x14ac:dyDescent="0.3">
      <c r="A464" s="78">
        <v>42059.804895833331</v>
      </c>
      <c r="B464" s="79">
        <v>31</v>
      </c>
      <c r="C464" s="80" t="s">
        <v>35</v>
      </c>
      <c r="D464" s="81">
        <v>890</v>
      </c>
      <c r="E464" s="82">
        <v>17</v>
      </c>
      <c r="F464" s="82">
        <f t="shared" si="28"/>
        <v>15130</v>
      </c>
      <c r="G464" s="83">
        <v>12</v>
      </c>
      <c r="H464" s="82">
        <f t="shared" si="29"/>
        <v>10680</v>
      </c>
      <c r="I464" s="82">
        <f t="shared" si="30"/>
        <v>5</v>
      </c>
      <c r="J464" s="82">
        <f t="shared" si="31"/>
        <v>4450</v>
      </c>
      <c r="K464" s="84">
        <v>95</v>
      </c>
      <c r="L464" s="80" t="s">
        <v>23</v>
      </c>
      <c r="M464" s="85" t="s">
        <v>14</v>
      </c>
    </row>
    <row r="465" spans="1:13" x14ac:dyDescent="0.3">
      <c r="A465" s="78">
        <v>42182.423321759263</v>
      </c>
      <c r="B465" s="79">
        <v>31</v>
      </c>
      <c r="C465" s="80" t="s">
        <v>35</v>
      </c>
      <c r="D465" s="81">
        <v>30</v>
      </c>
      <c r="E465" s="82">
        <v>17</v>
      </c>
      <c r="F465" s="82">
        <f t="shared" si="28"/>
        <v>510</v>
      </c>
      <c r="G465" s="83">
        <v>12</v>
      </c>
      <c r="H465" s="82">
        <f t="shared" si="29"/>
        <v>360</v>
      </c>
      <c r="I465" s="82">
        <f t="shared" si="30"/>
        <v>5</v>
      </c>
      <c r="J465" s="82">
        <f t="shared" si="31"/>
        <v>150</v>
      </c>
      <c r="K465" s="84">
        <v>233</v>
      </c>
      <c r="L465" s="80" t="s">
        <v>13</v>
      </c>
      <c r="M465" s="85" t="s">
        <v>14</v>
      </c>
    </row>
    <row r="466" spans="1:13" x14ac:dyDescent="0.3">
      <c r="A466" s="78">
        <v>42263.520162037035</v>
      </c>
      <c r="B466" s="79">
        <v>31</v>
      </c>
      <c r="C466" s="80" t="s">
        <v>35</v>
      </c>
      <c r="D466" s="81">
        <v>970</v>
      </c>
      <c r="E466" s="82">
        <v>17</v>
      </c>
      <c r="F466" s="82">
        <f t="shared" si="28"/>
        <v>16490</v>
      </c>
      <c r="G466" s="83">
        <v>12</v>
      </c>
      <c r="H466" s="82">
        <f t="shared" si="29"/>
        <v>11640</v>
      </c>
      <c r="I466" s="82">
        <f t="shared" si="30"/>
        <v>5</v>
      </c>
      <c r="J466" s="82">
        <f t="shared" si="31"/>
        <v>4850</v>
      </c>
      <c r="K466" s="84">
        <v>233</v>
      </c>
      <c r="L466" s="80" t="s">
        <v>13</v>
      </c>
      <c r="M466" s="85" t="s">
        <v>14</v>
      </c>
    </row>
    <row r="467" spans="1:13" x14ac:dyDescent="0.3">
      <c r="A467" s="78">
        <v>42340.119641203702</v>
      </c>
      <c r="B467" s="79">
        <v>31</v>
      </c>
      <c r="C467" s="80" t="s">
        <v>35</v>
      </c>
      <c r="D467" s="81">
        <v>40</v>
      </c>
      <c r="E467" s="82">
        <v>17</v>
      </c>
      <c r="F467" s="82">
        <f t="shared" si="28"/>
        <v>680</v>
      </c>
      <c r="G467" s="83">
        <v>12</v>
      </c>
      <c r="H467" s="82">
        <f t="shared" si="29"/>
        <v>480</v>
      </c>
      <c r="I467" s="82">
        <f t="shared" si="30"/>
        <v>5</v>
      </c>
      <c r="J467" s="82">
        <f t="shared" si="31"/>
        <v>200</v>
      </c>
      <c r="K467" s="84">
        <v>315</v>
      </c>
      <c r="L467" s="80" t="s">
        <v>40</v>
      </c>
      <c r="M467" s="85" t="s">
        <v>14</v>
      </c>
    </row>
    <row r="468" spans="1:13" x14ac:dyDescent="0.3">
      <c r="A468" s="78">
        <v>42308.14162037037</v>
      </c>
      <c r="B468" s="79">
        <v>31</v>
      </c>
      <c r="C468" s="80" t="s">
        <v>35</v>
      </c>
      <c r="D468" s="81">
        <v>40</v>
      </c>
      <c r="E468" s="82">
        <v>17</v>
      </c>
      <c r="F468" s="82">
        <f t="shared" si="28"/>
        <v>680</v>
      </c>
      <c r="G468" s="83">
        <v>12</v>
      </c>
      <c r="H468" s="82">
        <f t="shared" si="29"/>
        <v>480</v>
      </c>
      <c r="I468" s="82">
        <f t="shared" si="30"/>
        <v>5</v>
      </c>
      <c r="J468" s="82">
        <f t="shared" si="31"/>
        <v>200</v>
      </c>
      <c r="K468" s="84">
        <v>315</v>
      </c>
      <c r="L468" s="80" t="s">
        <v>40</v>
      </c>
      <c r="M468" s="85" t="s">
        <v>38</v>
      </c>
    </row>
    <row r="469" spans="1:13" x14ac:dyDescent="0.3">
      <c r="A469" s="78">
        <v>42361.909317129626</v>
      </c>
      <c r="B469" s="79">
        <v>31</v>
      </c>
      <c r="C469" s="80" t="s">
        <v>35</v>
      </c>
      <c r="D469" s="81">
        <v>420</v>
      </c>
      <c r="E469" s="82">
        <v>17</v>
      </c>
      <c r="F469" s="82">
        <f t="shared" si="28"/>
        <v>7140</v>
      </c>
      <c r="G469" s="83">
        <v>12</v>
      </c>
      <c r="H469" s="82">
        <f t="shared" si="29"/>
        <v>5040</v>
      </c>
      <c r="I469" s="82">
        <f t="shared" si="30"/>
        <v>5</v>
      </c>
      <c r="J469" s="82">
        <f t="shared" si="31"/>
        <v>2100</v>
      </c>
      <c r="K469" s="84">
        <v>315</v>
      </c>
      <c r="L469" s="80" t="s">
        <v>40</v>
      </c>
      <c r="M469" s="85" t="s">
        <v>17</v>
      </c>
    </row>
    <row r="470" spans="1:13" x14ac:dyDescent="0.3">
      <c r="A470" s="78">
        <v>42247.356550925928</v>
      </c>
      <c r="B470" s="79">
        <v>31</v>
      </c>
      <c r="C470" s="80" t="s">
        <v>35</v>
      </c>
      <c r="D470" s="81">
        <v>20</v>
      </c>
      <c r="E470" s="82">
        <v>17</v>
      </c>
      <c r="F470" s="82">
        <f t="shared" si="28"/>
        <v>340</v>
      </c>
      <c r="G470" s="83">
        <v>12</v>
      </c>
      <c r="H470" s="82">
        <f t="shared" si="29"/>
        <v>240</v>
      </c>
      <c r="I470" s="82">
        <f t="shared" si="30"/>
        <v>5</v>
      </c>
      <c r="J470" s="82">
        <f t="shared" si="31"/>
        <v>100</v>
      </c>
      <c r="K470" s="84">
        <v>557</v>
      </c>
      <c r="L470" s="80" t="s">
        <v>27</v>
      </c>
      <c r="M470" s="85" t="s">
        <v>17</v>
      </c>
    </row>
    <row r="471" spans="1:13" x14ac:dyDescent="0.3">
      <c r="A471" s="78">
        <v>42076.313564814816</v>
      </c>
      <c r="B471" s="79">
        <v>31</v>
      </c>
      <c r="C471" s="80" t="s">
        <v>35</v>
      </c>
      <c r="D471" s="81">
        <v>45</v>
      </c>
      <c r="E471" s="82">
        <v>17</v>
      </c>
      <c r="F471" s="82">
        <f t="shared" si="28"/>
        <v>765</v>
      </c>
      <c r="G471" s="83">
        <v>12</v>
      </c>
      <c r="H471" s="82">
        <f t="shared" si="29"/>
        <v>540</v>
      </c>
      <c r="I471" s="82">
        <f t="shared" si="30"/>
        <v>5</v>
      </c>
      <c r="J471" s="82">
        <f t="shared" si="31"/>
        <v>225</v>
      </c>
      <c r="K471" s="84">
        <v>557</v>
      </c>
      <c r="L471" s="80" t="s">
        <v>27</v>
      </c>
      <c r="M471" s="85" t="s">
        <v>14</v>
      </c>
    </row>
    <row r="472" spans="1:13" x14ac:dyDescent="0.3">
      <c r="A472" s="78">
        <v>42048.796018518522</v>
      </c>
      <c r="B472" s="79">
        <v>31</v>
      </c>
      <c r="C472" s="80" t="s">
        <v>35</v>
      </c>
      <c r="D472" s="81">
        <v>123</v>
      </c>
      <c r="E472" s="82">
        <v>17</v>
      </c>
      <c r="F472" s="82">
        <f t="shared" si="28"/>
        <v>2091</v>
      </c>
      <c r="G472" s="83">
        <v>12</v>
      </c>
      <c r="H472" s="82">
        <f t="shared" si="29"/>
        <v>1476</v>
      </c>
      <c r="I472" s="82">
        <f t="shared" si="30"/>
        <v>5</v>
      </c>
      <c r="J472" s="82">
        <f t="shared" si="31"/>
        <v>615</v>
      </c>
      <c r="K472" s="84">
        <v>557</v>
      </c>
      <c r="L472" s="80" t="s">
        <v>27</v>
      </c>
      <c r="M472" s="85" t="s">
        <v>14</v>
      </c>
    </row>
    <row r="473" spans="1:13" x14ac:dyDescent="0.3">
      <c r="A473" s="78">
        <v>42048.796018518522</v>
      </c>
      <c r="B473" s="79">
        <v>31</v>
      </c>
      <c r="C473" s="80" t="s">
        <v>35</v>
      </c>
      <c r="D473" s="81">
        <v>440</v>
      </c>
      <c r="E473" s="82">
        <v>17</v>
      </c>
      <c r="F473" s="82">
        <f t="shared" si="28"/>
        <v>7480</v>
      </c>
      <c r="G473" s="83">
        <v>12</v>
      </c>
      <c r="H473" s="82">
        <f t="shared" si="29"/>
        <v>5280</v>
      </c>
      <c r="I473" s="82">
        <f t="shared" si="30"/>
        <v>5</v>
      </c>
      <c r="J473" s="82">
        <f t="shared" si="31"/>
        <v>2200</v>
      </c>
      <c r="K473" s="84">
        <v>557</v>
      </c>
      <c r="L473" s="80" t="s">
        <v>27</v>
      </c>
      <c r="M473" s="85" t="s">
        <v>14</v>
      </c>
    </row>
    <row r="474" spans="1:13" x14ac:dyDescent="0.3">
      <c r="A474" s="78">
        <v>42118.033252314817</v>
      </c>
      <c r="B474" s="79">
        <v>31</v>
      </c>
      <c r="C474" s="80" t="s">
        <v>35</v>
      </c>
      <c r="D474" s="81">
        <v>450</v>
      </c>
      <c r="E474" s="82">
        <v>17</v>
      </c>
      <c r="F474" s="82">
        <f t="shared" si="28"/>
        <v>7650</v>
      </c>
      <c r="G474" s="83">
        <v>12</v>
      </c>
      <c r="H474" s="82">
        <f t="shared" si="29"/>
        <v>5400</v>
      </c>
      <c r="I474" s="82">
        <f t="shared" si="30"/>
        <v>5</v>
      </c>
      <c r="J474" s="82">
        <f t="shared" si="31"/>
        <v>2250</v>
      </c>
      <c r="K474" s="84">
        <v>557</v>
      </c>
      <c r="L474" s="80" t="s">
        <v>27</v>
      </c>
      <c r="M474" s="85" t="s">
        <v>38</v>
      </c>
    </row>
    <row r="475" spans="1:13" x14ac:dyDescent="0.3">
      <c r="A475" s="78">
        <v>42076.313564814816</v>
      </c>
      <c r="B475" s="79">
        <v>31</v>
      </c>
      <c r="C475" s="80" t="s">
        <v>35</v>
      </c>
      <c r="D475" s="81">
        <v>710</v>
      </c>
      <c r="E475" s="82">
        <v>17</v>
      </c>
      <c r="F475" s="82">
        <f t="shared" si="28"/>
        <v>12070</v>
      </c>
      <c r="G475" s="83">
        <v>12</v>
      </c>
      <c r="H475" s="82">
        <f t="shared" si="29"/>
        <v>8520</v>
      </c>
      <c r="I475" s="82">
        <f t="shared" si="30"/>
        <v>5</v>
      </c>
      <c r="J475" s="82">
        <f t="shared" si="31"/>
        <v>3550</v>
      </c>
      <c r="K475" s="84">
        <v>557</v>
      </c>
      <c r="L475" s="80" t="s">
        <v>27</v>
      </c>
      <c r="M475" s="85" t="s">
        <v>14</v>
      </c>
    </row>
    <row r="476" spans="1:13" x14ac:dyDescent="0.3">
      <c r="A476" s="78">
        <v>42153.510462962964</v>
      </c>
      <c r="B476" s="79">
        <v>31</v>
      </c>
      <c r="C476" s="80" t="s">
        <v>35</v>
      </c>
      <c r="D476" s="81">
        <v>920</v>
      </c>
      <c r="E476" s="82">
        <v>17</v>
      </c>
      <c r="F476" s="82">
        <f t="shared" si="28"/>
        <v>15640</v>
      </c>
      <c r="G476" s="83">
        <v>12</v>
      </c>
      <c r="H476" s="82">
        <f t="shared" si="29"/>
        <v>11040</v>
      </c>
      <c r="I476" s="82">
        <f t="shared" si="30"/>
        <v>5</v>
      </c>
      <c r="J476" s="82">
        <f t="shared" si="31"/>
        <v>4600</v>
      </c>
      <c r="K476" s="84">
        <v>557</v>
      </c>
      <c r="L476" s="80" t="s">
        <v>27</v>
      </c>
      <c r="M476" s="85" t="s">
        <v>14</v>
      </c>
    </row>
    <row r="477" spans="1:13" x14ac:dyDescent="0.3">
      <c r="A477" s="78">
        <v>42056.160925925928</v>
      </c>
      <c r="B477" s="79">
        <v>31</v>
      </c>
      <c r="C477" s="80" t="s">
        <v>35</v>
      </c>
      <c r="D477" s="81">
        <v>100</v>
      </c>
      <c r="E477" s="82">
        <v>17</v>
      </c>
      <c r="F477" s="82">
        <f t="shared" si="28"/>
        <v>1700</v>
      </c>
      <c r="G477" s="83">
        <v>12</v>
      </c>
      <c r="H477" s="82">
        <f t="shared" si="29"/>
        <v>1200</v>
      </c>
      <c r="I477" s="82">
        <f t="shared" si="30"/>
        <v>5</v>
      </c>
      <c r="J477" s="82">
        <f t="shared" si="31"/>
        <v>500</v>
      </c>
      <c r="K477" s="84">
        <v>572</v>
      </c>
      <c r="L477" s="80" t="s">
        <v>16</v>
      </c>
      <c r="M477" s="85" t="s">
        <v>17</v>
      </c>
    </row>
    <row r="478" spans="1:13" x14ac:dyDescent="0.3">
      <c r="A478" s="78">
        <v>42277.751168981478</v>
      </c>
      <c r="B478" s="79">
        <v>31</v>
      </c>
      <c r="C478" s="80" t="s">
        <v>35</v>
      </c>
      <c r="D478" s="81">
        <v>250</v>
      </c>
      <c r="E478" s="82">
        <v>17</v>
      </c>
      <c r="F478" s="82">
        <f t="shared" si="28"/>
        <v>4250</v>
      </c>
      <c r="G478" s="83">
        <v>12</v>
      </c>
      <c r="H478" s="82">
        <f t="shared" si="29"/>
        <v>3000</v>
      </c>
      <c r="I478" s="82">
        <f t="shared" si="30"/>
        <v>5</v>
      </c>
      <c r="J478" s="82">
        <f t="shared" si="31"/>
        <v>1250</v>
      </c>
      <c r="K478" s="84">
        <v>572</v>
      </c>
      <c r="L478" s="80" t="s">
        <v>16</v>
      </c>
      <c r="M478" s="85" t="s">
        <v>17</v>
      </c>
    </row>
    <row r="479" spans="1:13" x14ac:dyDescent="0.3">
      <c r="A479" s="78">
        <v>42215.671620370369</v>
      </c>
      <c r="B479" s="79">
        <v>31</v>
      </c>
      <c r="C479" s="80" t="s">
        <v>35</v>
      </c>
      <c r="D479" s="81">
        <v>300</v>
      </c>
      <c r="E479" s="82">
        <v>17</v>
      </c>
      <c r="F479" s="82">
        <f t="shared" si="28"/>
        <v>5100</v>
      </c>
      <c r="G479" s="83">
        <v>12</v>
      </c>
      <c r="H479" s="82">
        <f t="shared" si="29"/>
        <v>3600</v>
      </c>
      <c r="I479" s="82">
        <f t="shared" si="30"/>
        <v>5</v>
      </c>
      <c r="J479" s="82">
        <f t="shared" si="31"/>
        <v>1500</v>
      </c>
      <c r="K479" s="84">
        <v>572</v>
      </c>
      <c r="L479" s="80" t="s">
        <v>16</v>
      </c>
      <c r="M479" s="85" t="s">
        <v>14</v>
      </c>
    </row>
    <row r="480" spans="1:13" x14ac:dyDescent="0.3">
      <c r="A480" s="78">
        <v>42138.687615740739</v>
      </c>
      <c r="B480" s="79">
        <v>31</v>
      </c>
      <c r="C480" s="80" t="s">
        <v>35</v>
      </c>
      <c r="D480" s="81">
        <v>600</v>
      </c>
      <c r="E480" s="82">
        <v>17</v>
      </c>
      <c r="F480" s="82">
        <f t="shared" si="28"/>
        <v>10200</v>
      </c>
      <c r="G480" s="83">
        <v>12</v>
      </c>
      <c r="H480" s="82">
        <f t="shared" si="29"/>
        <v>7200</v>
      </c>
      <c r="I480" s="82">
        <f t="shared" si="30"/>
        <v>5</v>
      </c>
      <c r="J480" s="82">
        <f t="shared" si="31"/>
        <v>3000</v>
      </c>
      <c r="K480" s="84">
        <v>572</v>
      </c>
      <c r="L480" s="80" t="s">
        <v>16</v>
      </c>
      <c r="M480" s="85" t="s">
        <v>14</v>
      </c>
    </row>
    <row r="481" spans="1:13" x14ac:dyDescent="0.3">
      <c r="A481" s="78">
        <v>42091.858576388891</v>
      </c>
      <c r="B481" s="79">
        <v>31</v>
      </c>
      <c r="C481" s="80" t="s">
        <v>35</v>
      </c>
      <c r="D481" s="81">
        <v>611</v>
      </c>
      <c r="E481" s="82">
        <v>17</v>
      </c>
      <c r="F481" s="82">
        <f t="shared" si="28"/>
        <v>10387</v>
      </c>
      <c r="G481" s="83">
        <v>12</v>
      </c>
      <c r="H481" s="82">
        <f t="shared" si="29"/>
        <v>7332</v>
      </c>
      <c r="I481" s="82">
        <f t="shared" si="30"/>
        <v>5</v>
      </c>
      <c r="J481" s="82">
        <f t="shared" si="31"/>
        <v>3055</v>
      </c>
      <c r="K481" s="84">
        <v>572</v>
      </c>
      <c r="L481" s="80" t="s">
        <v>16</v>
      </c>
      <c r="M481" s="85" t="s">
        <v>38</v>
      </c>
    </row>
    <row r="482" spans="1:13" x14ac:dyDescent="0.3">
      <c r="A482" s="78">
        <v>42056.160925925928</v>
      </c>
      <c r="B482" s="79">
        <v>31</v>
      </c>
      <c r="C482" s="80" t="s">
        <v>35</v>
      </c>
      <c r="D482" s="81">
        <v>620</v>
      </c>
      <c r="E482" s="82">
        <v>17</v>
      </c>
      <c r="F482" s="82">
        <f t="shared" si="28"/>
        <v>10540</v>
      </c>
      <c r="G482" s="83">
        <v>12</v>
      </c>
      <c r="H482" s="82">
        <f t="shared" si="29"/>
        <v>7440</v>
      </c>
      <c r="I482" s="82">
        <f t="shared" si="30"/>
        <v>5</v>
      </c>
      <c r="J482" s="82">
        <f t="shared" si="31"/>
        <v>3100</v>
      </c>
      <c r="K482" s="84">
        <v>572</v>
      </c>
      <c r="L482" s="80" t="s">
        <v>16</v>
      </c>
      <c r="M482" s="85" t="s">
        <v>17</v>
      </c>
    </row>
    <row r="483" spans="1:13" x14ac:dyDescent="0.3">
      <c r="A483" s="78">
        <v>42304.704884259256</v>
      </c>
      <c r="B483" s="79">
        <v>31</v>
      </c>
      <c r="C483" s="80" t="s">
        <v>35</v>
      </c>
      <c r="D483" s="81">
        <v>650</v>
      </c>
      <c r="E483" s="82">
        <v>17</v>
      </c>
      <c r="F483" s="82">
        <f t="shared" si="28"/>
        <v>11050</v>
      </c>
      <c r="G483" s="83">
        <v>12</v>
      </c>
      <c r="H483" s="82">
        <f t="shared" si="29"/>
        <v>7800</v>
      </c>
      <c r="I483" s="82">
        <f t="shared" si="30"/>
        <v>5</v>
      </c>
      <c r="J483" s="82">
        <f t="shared" si="31"/>
        <v>3250</v>
      </c>
      <c r="K483" s="84">
        <v>572</v>
      </c>
      <c r="L483" s="80" t="s">
        <v>16</v>
      </c>
      <c r="M483" s="85" t="s">
        <v>14</v>
      </c>
    </row>
    <row r="484" spans="1:13" x14ac:dyDescent="0.3">
      <c r="A484" s="78">
        <v>42279.047939814816</v>
      </c>
      <c r="B484" s="79">
        <v>31</v>
      </c>
      <c r="C484" s="80" t="s">
        <v>35</v>
      </c>
      <c r="D484" s="81">
        <v>780</v>
      </c>
      <c r="E484" s="82">
        <v>17</v>
      </c>
      <c r="F484" s="82">
        <f t="shared" si="28"/>
        <v>13260</v>
      </c>
      <c r="G484" s="83">
        <v>12</v>
      </c>
      <c r="H484" s="82">
        <f t="shared" si="29"/>
        <v>9360</v>
      </c>
      <c r="I484" s="82">
        <f t="shared" si="30"/>
        <v>5</v>
      </c>
      <c r="J484" s="82">
        <f t="shared" si="31"/>
        <v>3900</v>
      </c>
      <c r="K484" s="84">
        <v>572</v>
      </c>
      <c r="L484" s="80" t="s">
        <v>16</v>
      </c>
      <c r="M484" s="85" t="s">
        <v>14</v>
      </c>
    </row>
    <row r="485" spans="1:13" x14ac:dyDescent="0.3">
      <c r="A485" s="78">
        <v>42204.096215277779</v>
      </c>
      <c r="B485" s="79">
        <v>31</v>
      </c>
      <c r="C485" s="80" t="s">
        <v>35</v>
      </c>
      <c r="D485" s="81">
        <v>810</v>
      </c>
      <c r="E485" s="82">
        <v>17</v>
      </c>
      <c r="F485" s="82">
        <f t="shared" si="28"/>
        <v>13770</v>
      </c>
      <c r="G485" s="83">
        <v>12</v>
      </c>
      <c r="H485" s="82">
        <f t="shared" si="29"/>
        <v>9720</v>
      </c>
      <c r="I485" s="82">
        <f t="shared" si="30"/>
        <v>5</v>
      </c>
      <c r="J485" s="82">
        <f t="shared" si="31"/>
        <v>4050</v>
      </c>
      <c r="K485" s="84">
        <v>572</v>
      </c>
      <c r="L485" s="80" t="s">
        <v>16</v>
      </c>
      <c r="M485" s="85" t="s">
        <v>14</v>
      </c>
    </row>
    <row r="486" spans="1:13" x14ac:dyDescent="0.3">
      <c r="A486" s="78">
        <v>42091.858576388891</v>
      </c>
      <c r="B486" s="79">
        <v>31</v>
      </c>
      <c r="C486" s="80" t="s">
        <v>35</v>
      </c>
      <c r="D486" s="81">
        <v>920</v>
      </c>
      <c r="E486" s="82">
        <v>17</v>
      </c>
      <c r="F486" s="82">
        <f t="shared" si="28"/>
        <v>15640</v>
      </c>
      <c r="G486" s="83">
        <v>12</v>
      </c>
      <c r="H486" s="82">
        <f t="shared" si="29"/>
        <v>11040</v>
      </c>
      <c r="I486" s="82">
        <f t="shared" si="30"/>
        <v>5</v>
      </c>
      <c r="J486" s="82">
        <f t="shared" si="31"/>
        <v>4600</v>
      </c>
      <c r="K486" s="84">
        <v>572</v>
      </c>
      <c r="L486" s="80" t="s">
        <v>16</v>
      </c>
      <c r="M486" s="85" t="s">
        <v>38</v>
      </c>
    </row>
    <row r="487" spans="1:13" x14ac:dyDescent="0.3">
      <c r="A487" s="78">
        <v>42308.14162037037</v>
      </c>
      <c r="B487" s="79">
        <v>31</v>
      </c>
      <c r="C487" s="80" t="s">
        <v>35</v>
      </c>
      <c r="D487" s="81">
        <v>920</v>
      </c>
      <c r="E487" s="82">
        <v>17</v>
      </c>
      <c r="F487" s="82">
        <f t="shared" si="28"/>
        <v>15640</v>
      </c>
      <c r="G487" s="83">
        <v>12</v>
      </c>
      <c r="H487" s="82">
        <f t="shared" si="29"/>
        <v>11040</v>
      </c>
      <c r="I487" s="82">
        <f t="shared" si="30"/>
        <v>5</v>
      </c>
      <c r="J487" s="82">
        <f t="shared" si="31"/>
        <v>4600</v>
      </c>
      <c r="K487" s="84">
        <v>572</v>
      </c>
      <c r="L487" s="80" t="s">
        <v>16</v>
      </c>
      <c r="M487" s="85" t="s">
        <v>38</v>
      </c>
    </row>
    <row r="488" spans="1:13" x14ac:dyDescent="0.3">
      <c r="A488" s="78">
        <v>42347.455370370371</v>
      </c>
      <c r="B488" s="79">
        <v>31</v>
      </c>
      <c r="C488" s="80" t="s">
        <v>35</v>
      </c>
      <c r="D488" s="81">
        <v>960</v>
      </c>
      <c r="E488" s="82">
        <v>17</v>
      </c>
      <c r="F488" s="82">
        <f t="shared" si="28"/>
        <v>16320</v>
      </c>
      <c r="G488" s="83">
        <v>12</v>
      </c>
      <c r="H488" s="82">
        <f t="shared" si="29"/>
        <v>11520</v>
      </c>
      <c r="I488" s="82">
        <f t="shared" si="30"/>
        <v>5</v>
      </c>
      <c r="J488" s="82">
        <f t="shared" si="31"/>
        <v>4800</v>
      </c>
      <c r="K488" s="84">
        <v>572</v>
      </c>
      <c r="L488" s="80" t="s">
        <v>16</v>
      </c>
      <c r="M488" s="85" t="s">
        <v>38</v>
      </c>
    </row>
    <row r="489" spans="1:13" x14ac:dyDescent="0.3">
      <c r="A489" s="78">
        <v>42371.131874999999</v>
      </c>
      <c r="B489" s="79">
        <v>31</v>
      </c>
      <c r="C489" s="80" t="s">
        <v>35</v>
      </c>
      <c r="D489" s="81">
        <v>310</v>
      </c>
      <c r="E489" s="82">
        <v>17</v>
      </c>
      <c r="F489" s="82">
        <f t="shared" si="28"/>
        <v>5270</v>
      </c>
      <c r="G489" s="83">
        <v>12</v>
      </c>
      <c r="H489" s="82">
        <f t="shared" si="29"/>
        <v>3720</v>
      </c>
      <c r="I489" s="82">
        <f t="shared" si="30"/>
        <v>5</v>
      </c>
      <c r="J489" s="82">
        <f t="shared" si="31"/>
        <v>1550</v>
      </c>
      <c r="K489" s="84">
        <v>686</v>
      </c>
      <c r="L489" s="80" t="s">
        <v>31</v>
      </c>
      <c r="M489" s="85" t="s">
        <v>17</v>
      </c>
    </row>
    <row r="490" spans="1:13" x14ac:dyDescent="0.3">
      <c r="A490" s="78">
        <v>42390.515370370369</v>
      </c>
      <c r="B490" s="79">
        <v>31</v>
      </c>
      <c r="C490" s="80" t="s">
        <v>35</v>
      </c>
      <c r="D490" s="81">
        <v>310</v>
      </c>
      <c r="E490" s="82">
        <v>17</v>
      </c>
      <c r="F490" s="82">
        <f t="shared" si="28"/>
        <v>5270</v>
      </c>
      <c r="G490" s="83">
        <v>12</v>
      </c>
      <c r="H490" s="82">
        <f t="shared" si="29"/>
        <v>3720</v>
      </c>
      <c r="I490" s="82">
        <f t="shared" si="30"/>
        <v>5</v>
      </c>
      <c r="J490" s="82">
        <f t="shared" si="31"/>
        <v>1550</v>
      </c>
      <c r="K490" s="84">
        <v>686</v>
      </c>
      <c r="L490" s="80" t="s">
        <v>31</v>
      </c>
      <c r="M490" s="85" t="s">
        <v>17</v>
      </c>
    </row>
    <row r="491" spans="1:13" x14ac:dyDescent="0.3">
      <c r="A491" s="78">
        <v>42170.857928240737</v>
      </c>
      <c r="B491" s="79">
        <v>31</v>
      </c>
      <c r="C491" s="80" t="s">
        <v>35</v>
      </c>
      <c r="D491" s="81">
        <v>390</v>
      </c>
      <c r="E491" s="82">
        <v>17</v>
      </c>
      <c r="F491" s="82">
        <f t="shared" si="28"/>
        <v>6630</v>
      </c>
      <c r="G491" s="83">
        <v>12</v>
      </c>
      <c r="H491" s="82">
        <f t="shared" si="29"/>
        <v>4680</v>
      </c>
      <c r="I491" s="82">
        <f t="shared" si="30"/>
        <v>5</v>
      </c>
      <c r="J491" s="82">
        <f t="shared" si="31"/>
        <v>1950</v>
      </c>
      <c r="K491" s="84">
        <v>686</v>
      </c>
      <c r="L491" s="80" t="s">
        <v>31</v>
      </c>
      <c r="M491" s="85" t="s">
        <v>14</v>
      </c>
    </row>
    <row r="492" spans="1:13" x14ac:dyDescent="0.3">
      <c r="A492" s="78">
        <v>42286.761469907404</v>
      </c>
      <c r="B492" s="79">
        <v>31</v>
      </c>
      <c r="C492" s="80" t="s">
        <v>35</v>
      </c>
      <c r="D492" s="81">
        <v>570</v>
      </c>
      <c r="E492" s="82">
        <v>17</v>
      </c>
      <c r="F492" s="82">
        <f t="shared" si="28"/>
        <v>9690</v>
      </c>
      <c r="G492" s="83">
        <v>12</v>
      </c>
      <c r="H492" s="82">
        <f t="shared" si="29"/>
        <v>6840</v>
      </c>
      <c r="I492" s="82">
        <f t="shared" si="30"/>
        <v>5</v>
      </c>
      <c r="J492" s="82">
        <f t="shared" si="31"/>
        <v>2850</v>
      </c>
      <c r="K492" s="84">
        <v>686</v>
      </c>
      <c r="L492" s="80" t="s">
        <v>31</v>
      </c>
      <c r="M492" s="85" t="s">
        <v>14</v>
      </c>
    </row>
    <row r="493" spans="1:13" x14ac:dyDescent="0.3">
      <c r="A493" s="78">
        <v>42291.033807870372</v>
      </c>
      <c r="B493" s="79">
        <v>31</v>
      </c>
      <c r="C493" s="80" t="s">
        <v>35</v>
      </c>
      <c r="D493" s="81">
        <v>70</v>
      </c>
      <c r="E493" s="82">
        <v>17</v>
      </c>
      <c r="F493" s="82">
        <f t="shared" si="28"/>
        <v>1190</v>
      </c>
      <c r="G493" s="83">
        <v>12</v>
      </c>
      <c r="H493" s="82">
        <f t="shared" si="29"/>
        <v>840</v>
      </c>
      <c r="I493" s="82">
        <f t="shared" si="30"/>
        <v>5</v>
      </c>
      <c r="J493" s="82">
        <f t="shared" si="31"/>
        <v>350</v>
      </c>
      <c r="K493" s="84">
        <v>846</v>
      </c>
      <c r="L493" s="80" t="s">
        <v>30</v>
      </c>
      <c r="M493" s="85" t="s">
        <v>38</v>
      </c>
    </row>
    <row r="494" spans="1:13" x14ac:dyDescent="0.3">
      <c r="A494" s="78">
        <v>42025.158067129632</v>
      </c>
      <c r="B494" s="79">
        <v>31</v>
      </c>
      <c r="C494" s="80" t="s">
        <v>35</v>
      </c>
      <c r="D494" s="81">
        <v>100</v>
      </c>
      <c r="E494" s="82">
        <v>17</v>
      </c>
      <c r="F494" s="82">
        <f t="shared" si="28"/>
        <v>1700</v>
      </c>
      <c r="G494" s="83">
        <v>12</v>
      </c>
      <c r="H494" s="82">
        <f t="shared" si="29"/>
        <v>1200</v>
      </c>
      <c r="I494" s="82">
        <f t="shared" si="30"/>
        <v>5</v>
      </c>
      <c r="J494" s="82">
        <f t="shared" si="31"/>
        <v>500</v>
      </c>
      <c r="K494" s="84">
        <v>846</v>
      </c>
      <c r="L494" s="80" t="s">
        <v>30</v>
      </c>
      <c r="M494" s="85" t="s">
        <v>14</v>
      </c>
    </row>
    <row r="495" spans="1:13" x14ac:dyDescent="0.3">
      <c r="A495" s="78">
        <v>42101.172326388885</v>
      </c>
      <c r="B495" s="79">
        <v>31</v>
      </c>
      <c r="C495" s="80" t="s">
        <v>35</v>
      </c>
      <c r="D495" s="81">
        <v>150</v>
      </c>
      <c r="E495" s="82">
        <v>17</v>
      </c>
      <c r="F495" s="82">
        <f t="shared" si="28"/>
        <v>2550</v>
      </c>
      <c r="G495" s="83">
        <v>12</v>
      </c>
      <c r="H495" s="82">
        <f t="shared" si="29"/>
        <v>1800</v>
      </c>
      <c r="I495" s="82">
        <f t="shared" si="30"/>
        <v>5</v>
      </c>
      <c r="J495" s="82">
        <f t="shared" si="31"/>
        <v>750</v>
      </c>
      <c r="K495" s="84">
        <v>846</v>
      </c>
      <c r="L495" s="80" t="s">
        <v>30</v>
      </c>
      <c r="M495" s="85" t="s">
        <v>38</v>
      </c>
    </row>
    <row r="496" spans="1:13" x14ac:dyDescent="0.3">
      <c r="A496" s="78">
        <v>42117.382569444446</v>
      </c>
      <c r="B496" s="79">
        <v>31</v>
      </c>
      <c r="C496" s="80" t="s">
        <v>35</v>
      </c>
      <c r="D496" s="81">
        <v>280</v>
      </c>
      <c r="E496" s="82">
        <v>17</v>
      </c>
      <c r="F496" s="82">
        <f t="shared" si="28"/>
        <v>4760</v>
      </c>
      <c r="G496" s="83">
        <v>12</v>
      </c>
      <c r="H496" s="82">
        <f t="shared" si="29"/>
        <v>3360</v>
      </c>
      <c r="I496" s="82">
        <f t="shared" si="30"/>
        <v>5</v>
      </c>
      <c r="J496" s="82">
        <f t="shared" si="31"/>
        <v>1400</v>
      </c>
      <c r="K496" s="84">
        <v>846</v>
      </c>
      <c r="L496" s="80" t="s">
        <v>30</v>
      </c>
      <c r="M496" s="85" t="s">
        <v>14</v>
      </c>
    </row>
    <row r="497" spans="1:13" x14ac:dyDescent="0.3">
      <c r="A497" s="78">
        <v>42025.158067129632</v>
      </c>
      <c r="B497" s="79">
        <v>31</v>
      </c>
      <c r="C497" s="80" t="s">
        <v>35</v>
      </c>
      <c r="D497" s="81">
        <v>290</v>
      </c>
      <c r="E497" s="82">
        <v>17</v>
      </c>
      <c r="F497" s="82">
        <f t="shared" si="28"/>
        <v>4930</v>
      </c>
      <c r="G497" s="83">
        <v>12</v>
      </c>
      <c r="H497" s="82">
        <f t="shared" si="29"/>
        <v>3480</v>
      </c>
      <c r="I497" s="82">
        <f t="shared" si="30"/>
        <v>5</v>
      </c>
      <c r="J497" s="82">
        <f t="shared" si="31"/>
        <v>1450</v>
      </c>
      <c r="K497" s="84">
        <v>846</v>
      </c>
      <c r="L497" s="80" t="s">
        <v>30</v>
      </c>
      <c r="M497" s="85" t="s">
        <v>14</v>
      </c>
    </row>
    <row r="498" spans="1:13" x14ac:dyDescent="0.3">
      <c r="A498" s="78">
        <v>42144.054155092592</v>
      </c>
      <c r="B498" s="79">
        <v>31</v>
      </c>
      <c r="C498" s="80" t="s">
        <v>35</v>
      </c>
      <c r="D498" s="81">
        <v>570</v>
      </c>
      <c r="E498" s="82">
        <v>17</v>
      </c>
      <c r="F498" s="82">
        <f t="shared" si="28"/>
        <v>9690</v>
      </c>
      <c r="G498" s="83">
        <v>12</v>
      </c>
      <c r="H498" s="82">
        <f t="shared" si="29"/>
        <v>6840</v>
      </c>
      <c r="I498" s="82">
        <f t="shared" si="30"/>
        <v>5</v>
      </c>
      <c r="J498" s="82">
        <f t="shared" si="31"/>
        <v>2850</v>
      </c>
      <c r="K498" s="84">
        <v>846</v>
      </c>
      <c r="L498" s="80" t="s">
        <v>30</v>
      </c>
      <c r="M498" s="85" t="s">
        <v>17</v>
      </c>
    </row>
    <row r="499" spans="1:13" x14ac:dyDescent="0.3">
      <c r="A499" s="78">
        <v>42266.562893518516</v>
      </c>
      <c r="B499" s="79">
        <v>31</v>
      </c>
      <c r="C499" s="80" t="s">
        <v>35</v>
      </c>
      <c r="D499" s="81">
        <v>790</v>
      </c>
      <c r="E499" s="82">
        <v>17</v>
      </c>
      <c r="F499" s="82">
        <f t="shared" si="28"/>
        <v>13430</v>
      </c>
      <c r="G499" s="83">
        <v>12</v>
      </c>
      <c r="H499" s="82">
        <f t="shared" si="29"/>
        <v>9480</v>
      </c>
      <c r="I499" s="82">
        <f t="shared" si="30"/>
        <v>5</v>
      </c>
      <c r="J499" s="82">
        <f t="shared" si="31"/>
        <v>3950</v>
      </c>
      <c r="K499" s="84">
        <v>846</v>
      </c>
      <c r="L499" s="80" t="s">
        <v>30</v>
      </c>
      <c r="M499" s="85" t="s">
        <v>17</v>
      </c>
    </row>
    <row r="500" spans="1:13" x14ac:dyDescent="0.3">
      <c r="A500" s="78">
        <v>42308.14162037037</v>
      </c>
      <c r="B500" s="79">
        <v>31</v>
      </c>
      <c r="C500" s="80" t="s">
        <v>35</v>
      </c>
      <c r="D500" s="81">
        <v>930</v>
      </c>
      <c r="E500" s="82">
        <v>17</v>
      </c>
      <c r="F500" s="82">
        <f t="shared" si="28"/>
        <v>15810</v>
      </c>
      <c r="G500" s="83">
        <v>12</v>
      </c>
      <c r="H500" s="82">
        <f t="shared" si="29"/>
        <v>11160</v>
      </c>
      <c r="I500" s="82">
        <f t="shared" si="30"/>
        <v>5</v>
      </c>
      <c r="J500" s="82">
        <f t="shared" si="31"/>
        <v>4650</v>
      </c>
      <c r="K500" s="84">
        <v>846</v>
      </c>
      <c r="L500" s="80" t="s">
        <v>30</v>
      </c>
      <c r="M500" s="85" t="s">
        <v>14</v>
      </c>
    </row>
    <row r="501" spans="1:13" x14ac:dyDescent="0.3">
      <c r="A501" s="86">
        <v>42397.334224537037</v>
      </c>
      <c r="B501" s="87">
        <v>34</v>
      </c>
      <c r="C501" s="88" t="s">
        <v>42</v>
      </c>
      <c r="D501" s="89">
        <v>190</v>
      </c>
      <c r="E501" s="90">
        <v>35</v>
      </c>
      <c r="F501" s="90">
        <f t="shared" si="28"/>
        <v>6650</v>
      </c>
      <c r="G501" s="91">
        <v>20</v>
      </c>
      <c r="H501" s="90">
        <f t="shared" si="29"/>
        <v>3800</v>
      </c>
      <c r="I501" s="90">
        <f t="shared" si="30"/>
        <v>15</v>
      </c>
      <c r="J501" s="90">
        <f t="shared" si="31"/>
        <v>2850</v>
      </c>
      <c r="K501" s="92">
        <v>7</v>
      </c>
      <c r="L501" s="88" t="s">
        <v>24</v>
      </c>
      <c r="M501" s="93" t="s">
        <v>14</v>
      </c>
    </row>
    <row r="502" spans="1:13" x14ac:dyDescent="0.3">
      <c r="A502" s="86">
        <v>42086.13385416667</v>
      </c>
      <c r="B502" s="87">
        <v>34</v>
      </c>
      <c r="C502" s="88" t="s">
        <v>42</v>
      </c>
      <c r="D502" s="89">
        <v>300</v>
      </c>
      <c r="E502" s="90">
        <v>35</v>
      </c>
      <c r="F502" s="90">
        <f t="shared" si="28"/>
        <v>10500</v>
      </c>
      <c r="G502" s="91">
        <v>20</v>
      </c>
      <c r="H502" s="90">
        <f t="shared" si="29"/>
        <v>6000</v>
      </c>
      <c r="I502" s="90">
        <f t="shared" si="30"/>
        <v>15</v>
      </c>
      <c r="J502" s="90">
        <f t="shared" si="31"/>
        <v>4500</v>
      </c>
      <c r="K502" s="92">
        <v>7</v>
      </c>
      <c r="L502" s="88" t="s">
        <v>24</v>
      </c>
      <c r="M502" s="93" t="s">
        <v>17</v>
      </c>
    </row>
    <row r="503" spans="1:13" x14ac:dyDescent="0.3">
      <c r="A503" s="86">
        <v>42078.35738425926</v>
      </c>
      <c r="B503" s="87">
        <v>34</v>
      </c>
      <c r="C503" s="88" t="s">
        <v>42</v>
      </c>
      <c r="D503" s="89">
        <v>400</v>
      </c>
      <c r="E503" s="90">
        <v>35</v>
      </c>
      <c r="F503" s="90">
        <f t="shared" si="28"/>
        <v>14000</v>
      </c>
      <c r="G503" s="91">
        <v>20</v>
      </c>
      <c r="H503" s="90">
        <f t="shared" si="29"/>
        <v>8000</v>
      </c>
      <c r="I503" s="90">
        <f t="shared" si="30"/>
        <v>15</v>
      </c>
      <c r="J503" s="90">
        <f t="shared" si="31"/>
        <v>6000</v>
      </c>
      <c r="K503" s="92">
        <v>14</v>
      </c>
      <c r="L503" s="88" t="s">
        <v>25</v>
      </c>
      <c r="M503" s="93" t="s">
        <v>14</v>
      </c>
    </row>
    <row r="504" spans="1:13" x14ac:dyDescent="0.3">
      <c r="A504" s="86">
        <v>42054.392106481479</v>
      </c>
      <c r="B504" s="87">
        <v>34</v>
      </c>
      <c r="C504" s="88" t="s">
        <v>42</v>
      </c>
      <c r="D504" s="89">
        <v>456</v>
      </c>
      <c r="E504" s="90">
        <v>35</v>
      </c>
      <c r="F504" s="90">
        <f t="shared" si="28"/>
        <v>15960</v>
      </c>
      <c r="G504" s="91">
        <v>20</v>
      </c>
      <c r="H504" s="90">
        <f t="shared" si="29"/>
        <v>9120</v>
      </c>
      <c r="I504" s="90">
        <f t="shared" si="30"/>
        <v>15</v>
      </c>
      <c r="J504" s="90">
        <f t="shared" si="31"/>
        <v>6840</v>
      </c>
      <c r="K504" s="92">
        <v>14</v>
      </c>
      <c r="L504" s="88" t="s">
        <v>25</v>
      </c>
      <c r="M504" s="93" t="s">
        <v>17</v>
      </c>
    </row>
    <row r="505" spans="1:13" x14ac:dyDescent="0.3">
      <c r="A505" s="86">
        <v>42305.334224537037</v>
      </c>
      <c r="B505" s="87">
        <v>34</v>
      </c>
      <c r="C505" s="88" t="s">
        <v>42</v>
      </c>
      <c r="D505" s="89">
        <v>500</v>
      </c>
      <c r="E505" s="90">
        <v>35</v>
      </c>
      <c r="F505" s="90">
        <f t="shared" si="28"/>
        <v>17500</v>
      </c>
      <c r="G505" s="91">
        <v>20</v>
      </c>
      <c r="H505" s="90">
        <f t="shared" si="29"/>
        <v>10000</v>
      </c>
      <c r="I505" s="90">
        <f t="shared" si="30"/>
        <v>15</v>
      </c>
      <c r="J505" s="90">
        <f t="shared" si="31"/>
        <v>7500</v>
      </c>
      <c r="K505" s="92">
        <v>14</v>
      </c>
      <c r="L505" s="88" t="s">
        <v>25</v>
      </c>
      <c r="M505" s="93" t="s">
        <v>17</v>
      </c>
    </row>
    <row r="506" spans="1:13" x14ac:dyDescent="0.3">
      <c r="A506" s="86">
        <v>42305.334224537037</v>
      </c>
      <c r="B506" s="87">
        <v>34</v>
      </c>
      <c r="C506" s="88" t="s">
        <v>42</v>
      </c>
      <c r="D506" s="89">
        <v>200</v>
      </c>
      <c r="E506" s="90">
        <v>35</v>
      </c>
      <c r="F506" s="90">
        <f t="shared" si="28"/>
        <v>7000</v>
      </c>
      <c r="G506" s="91">
        <v>20</v>
      </c>
      <c r="H506" s="90">
        <f t="shared" si="29"/>
        <v>4000</v>
      </c>
      <c r="I506" s="90">
        <f t="shared" si="30"/>
        <v>15</v>
      </c>
      <c r="J506" s="90">
        <f t="shared" si="31"/>
        <v>3000</v>
      </c>
      <c r="K506" s="92">
        <v>23</v>
      </c>
      <c r="L506" s="88" t="s">
        <v>21</v>
      </c>
      <c r="M506" s="93" t="s">
        <v>14</v>
      </c>
    </row>
    <row r="507" spans="1:13" x14ac:dyDescent="0.3">
      <c r="A507" s="86">
        <v>42231.256319444445</v>
      </c>
      <c r="B507" s="87">
        <v>34</v>
      </c>
      <c r="C507" s="88" t="s">
        <v>42</v>
      </c>
      <c r="D507" s="89">
        <v>320</v>
      </c>
      <c r="E507" s="90">
        <v>35</v>
      </c>
      <c r="F507" s="90">
        <f t="shared" si="28"/>
        <v>11200</v>
      </c>
      <c r="G507" s="91">
        <v>20</v>
      </c>
      <c r="H507" s="90">
        <f t="shared" si="29"/>
        <v>6400</v>
      </c>
      <c r="I507" s="90">
        <f t="shared" si="30"/>
        <v>15</v>
      </c>
      <c r="J507" s="90">
        <f t="shared" si="31"/>
        <v>4800</v>
      </c>
      <c r="K507" s="92">
        <v>23</v>
      </c>
      <c r="L507" s="88" t="s">
        <v>21</v>
      </c>
      <c r="M507" s="93" t="s">
        <v>14</v>
      </c>
    </row>
    <row r="508" spans="1:13" x14ac:dyDescent="0.3">
      <c r="A508" s="86">
        <v>42111.916250000002</v>
      </c>
      <c r="B508" s="87">
        <v>34</v>
      </c>
      <c r="C508" s="88" t="s">
        <v>42</v>
      </c>
      <c r="D508" s="89">
        <v>190</v>
      </c>
      <c r="E508" s="90">
        <v>35</v>
      </c>
      <c r="F508" s="90">
        <f t="shared" si="28"/>
        <v>6650</v>
      </c>
      <c r="G508" s="91">
        <v>20</v>
      </c>
      <c r="H508" s="90">
        <f t="shared" si="29"/>
        <v>3800</v>
      </c>
      <c r="I508" s="90">
        <f t="shared" si="30"/>
        <v>15</v>
      </c>
      <c r="J508" s="90">
        <f t="shared" si="31"/>
        <v>2850</v>
      </c>
      <c r="K508" s="92">
        <v>95</v>
      </c>
      <c r="L508" s="88" t="s">
        <v>23</v>
      </c>
      <c r="M508" s="93" t="s">
        <v>17</v>
      </c>
    </row>
    <row r="509" spans="1:13" x14ac:dyDescent="0.3">
      <c r="A509" s="86">
        <v>42305.334224537037</v>
      </c>
      <c r="B509" s="87">
        <v>34</v>
      </c>
      <c r="C509" s="88" t="s">
        <v>42</v>
      </c>
      <c r="D509" s="89">
        <v>190</v>
      </c>
      <c r="E509" s="90">
        <v>35</v>
      </c>
      <c r="F509" s="90">
        <f t="shared" si="28"/>
        <v>6650</v>
      </c>
      <c r="G509" s="91">
        <v>20</v>
      </c>
      <c r="H509" s="90">
        <f t="shared" si="29"/>
        <v>3800</v>
      </c>
      <c r="I509" s="90">
        <f t="shared" si="30"/>
        <v>15</v>
      </c>
      <c r="J509" s="90">
        <f t="shared" si="31"/>
        <v>2850</v>
      </c>
      <c r="K509" s="92">
        <v>95</v>
      </c>
      <c r="L509" s="88" t="s">
        <v>23</v>
      </c>
      <c r="M509" s="93" t="s">
        <v>17</v>
      </c>
    </row>
    <row r="510" spans="1:13" x14ac:dyDescent="0.3">
      <c r="A510" s="86">
        <v>42305.334224537037</v>
      </c>
      <c r="B510" s="87">
        <v>34</v>
      </c>
      <c r="C510" s="88" t="s">
        <v>42</v>
      </c>
      <c r="D510" s="89">
        <v>300</v>
      </c>
      <c r="E510" s="90">
        <v>35</v>
      </c>
      <c r="F510" s="90">
        <f t="shared" si="28"/>
        <v>10500</v>
      </c>
      <c r="G510" s="91">
        <v>20</v>
      </c>
      <c r="H510" s="90">
        <f t="shared" si="29"/>
        <v>6000</v>
      </c>
      <c r="I510" s="90">
        <f t="shared" si="30"/>
        <v>15</v>
      </c>
      <c r="J510" s="90">
        <f t="shared" si="31"/>
        <v>4500</v>
      </c>
      <c r="K510" s="92">
        <v>95</v>
      </c>
      <c r="L510" s="88" t="s">
        <v>23</v>
      </c>
      <c r="M510" s="93" t="s">
        <v>38</v>
      </c>
    </row>
    <row r="511" spans="1:13" x14ac:dyDescent="0.3">
      <c r="A511" s="86">
        <v>42111.92732638889</v>
      </c>
      <c r="B511" s="87">
        <v>34</v>
      </c>
      <c r="C511" s="88" t="s">
        <v>42</v>
      </c>
      <c r="D511" s="89">
        <v>320</v>
      </c>
      <c r="E511" s="90">
        <v>35</v>
      </c>
      <c r="F511" s="90">
        <f t="shared" si="28"/>
        <v>11200</v>
      </c>
      <c r="G511" s="91">
        <v>20</v>
      </c>
      <c r="H511" s="90">
        <f t="shared" si="29"/>
        <v>6400</v>
      </c>
      <c r="I511" s="90">
        <f t="shared" si="30"/>
        <v>15</v>
      </c>
      <c r="J511" s="90">
        <f t="shared" si="31"/>
        <v>4800</v>
      </c>
      <c r="K511" s="92">
        <v>95</v>
      </c>
      <c r="L511" s="88" t="s">
        <v>23</v>
      </c>
      <c r="M511" s="93" t="s">
        <v>17</v>
      </c>
    </row>
    <row r="512" spans="1:13" x14ac:dyDescent="0.3">
      <c r="A512" s="86">
        <v>42305.334224537037</v>
      </c>
      <c r="B512" s="87">
        <v>34</v>
      </c>
      <c r="C512" s="88" t="s">
        <v>42</v>
      </c>
      <c r="D512" s="89">
        <v>400</v>
      </c>
      <c r="E512" s="90">
        <v>35</v>
      </c>
      <c r="F512" s="90">
        <f t="shared" si="28"/>
        <v>14000</v>
      </c>
      <c r="G512" s="91">
        <v>20</v>
      </c>
      <c r="H512" s="90">
        <f t="shared" si="29"/>
        <v>8000</v>
      </c>
      <c r="I512" s="90">
        <f t="shared" si="30"/>
        <v>15</v>
      </c>
      <c r="J512" s="90">
        <f t="shared" si="31"/>
        <v>6000</v>
      </c>
      <c r="K512" s="92">
        <v>95</v>
      </c>
      <c r="L512" s="88" t="s">
        <v>23</v>
      </c>
      <c r="M512" s="93" t="s">
        <v>17</v>
      </c>
    </row>
    <row r="513" spans="1:13" x14ac:dyDescent="0.3">
      <c r="A513" s="86">
        <v>42085.028495370374</v>
      </c>
      <c r="B513" s="87">
        <v>34</v>
      </c>
      <c r="C513" s="88" t="s">
        <v>42</v>
      </c>
      <c r="D513" s="89">
        <v>400</v>
      </c>
      <c r="E513" s="90">
        <v>35</v>
      </c>
      <c r="F513" s="90">
        <f t="shared" si="28"/>
        <v>14000</v>
      </c>
      <c r="G513" s="91">
        <v>20</v>
      </c>
      <c r="H513" s="90">
        <f t="shared" si="29"/>
        <v>8000</v>
      </c>
      <c r="I513" s="90">
        <f t="shared" si="30"/>
        <v>15</v>
      </c>
      <c r="J513" s="90">
        <f t="shared" si="31"/>
        <v>6000</v>
      </c>
      <c r="K513" s="92">
        <v>95</v>
      </c>
      <c r="L513" s="88" t="s">
        <v>23</v>
      </c>
      <c r="M513" s="93" t="s">
        <v>14</v>
      </c>
    </row>
    <row r="514" spans="1:13" x14ac:dyDescent="0.3">
      <c r="A514" s="86">
        <v>42053.213356481479</v>
      </c>
      <c r="B514" s="87">
        <v>34</v>
      </c>
      <c r="C514" s="88" t="s">
        <v>42</v>
      </c>
      <c r="D514" s="89">
        <v>500</v>
      </c>
      <c r="E514" s="90">
        <v>35</v>
      </c>
      <c r="F514" s="90">
        <f t="shared" si="28"/>
        <v>17500</v>
      </c>
      <c r="G514" s="91">
        <v>20</v>
      </c>
      <c r="H514" s="90">
        <f t="shared" si="29"/>
        <v>10000</v>
      </c>
      <c r="I514" s="90">
        <f t="shared" si="30"/>
        <v>15</v>
      </c>
      <c r="J514" s="90">
        <f t="shared" si="31"/>
        <v>7500</v>
      </c>
      <c r="K514" s="92">
        <v>95</v>
      </c>
      <c r="L514" s="88" t="s">
        <v>23</v>
      </c>
      <c r="M514" s="93" t="s">
        <v>17</v>
      </c>
    </row>
    <row r="515" spans="1:13" x14ac:dyDescent="0.3">
      <c r="A515" s="86">
        <v>42073.886967592596</v>
      </c>
      <c r="B515" s="87">
        <v>34</v>
      </c>
      <c r="C515" s="88" t="s">
        <v>42</v>
      </c>
      <c r="D515" s="89">
        <v>200</v>
      </c>
      <c r="E515" s="90">
        <v>35</v>
      </c>
      <c r="F515" s="90">
        <f t="shared" ref="F515:F578" si="32">E515*D515</f>
        <v>7000</v>
      </c>
      <c r="G515" s="91">
        <v>20</v>
      </c>
      <c r="H515" s="90">
        <f t="shared" ref="H515:H578" si="33">G515*D515</f>
        <v>4000</v>
      </c>
      <c r="I515" s="90">
        <f t="shared" ref="I515:I578" si="34">E515-G515</f>
        <v>15</v>
      </c>
      <c r="J515" s="90">
        <f t="shared" ref="J515:J578" si="35">I515*D515</f>
        <v>3000</v>
      </c>
      <c r="K515" s="92">
        <v>450</v>
      </c>
      <c r="L515" s="88" t="s">
        <v>18</v>
      </c>
      <c r="M515" s="93" t="s">
        <v>19</v>
      </c>
    </row>
    <row r="516" spans="1:13" x14ac:dyDescent="0.3">
      <c r="A516" s="86">
        <v>42077.308761574073</v>
      </c>
      <c r="B516" s="87">
        <v>34</v>
      </c>
      <c r="C516" s="88" t="s">
        <v>42</v>
      </c>
      <c r="D516" s="89">
        <v>200</v>
      </c>
      <c r="E516" s="90">
        <v>35</v>
      </c>
      <c r="F516" s="90">
        <f t="shared" si="32"/>
        <v>7000</v>
      </c>
      <c r="G516" s="91">
        <v>20</v>
      </c>
      <c r="H516" s="90">
        <f t="shared" si="33"/>
        <v>4000</v>
      </c>
      <c r="I516" s="90">
        <f t="shared" si="34"/>
        <v>15</v>
      </c>
      <c r="J516" s="90">
        <f t="shared" si="35"/>
        <v>3000</v>
      </c>
      <c r="K516" s="92">
        <v>450</v>
      </c>
      <c r="L516" s="88" t="s">
        <v>18</v>
      </c>
      <c r="M516" s="93" t="s">
        <v>19</v>
      </c>
    </row>
    <row r="517" spans="1:13" x14ac:dyDescent="0.3">
      <c r="A517" s="86">
        <v>42073.642685185187</v>
      </c>
      <c r="B517" s="87">
        <v>34</v>
      </c>
      <c r="C517" s="88" t="s">
        <v>42</v>
      </c>
      <c r="D517" s="89">
        <v>300</v>
      </c>
      <c r="E517" s="90">
        <v>35</v>
      </c>
      <c r="F517" s="90">
        <f t="shared" si="32"/>
        <v>10500</v>
      </c>
      <c r="G517" s="91">
        <v>20</v>
      </c>
      <c r="H517" s="90">
        <f t="shared" si="33"/>
        <v>6000</v>
      </c>
      <c r="I517" s="90">
        <f t="shared" si="34"/>
        <v>15</v>
      </c>
      <c r="J517" s="90">
        <f t="shared" si="35"/>
        <v>4500</v>
      </c>
      <c r="K517" s="92">
        <v>450</v>
      </c>
      <c r="L517" s="88" t="s">
        <v>18</v>
      </c>
      <c r="M517" s="93" t="s">
        <v>19</v>
      </c>
    </row>
    <row r="518" spans="1:13" x14ac:dyDescent="0.3">
      <c r="A518" s="86">
        <v>42075.796851851854</v>
      </c>
      <c r="B518" s="87">
        <v>34</v>
      </c>
      <c r="C518" s="88" t="s">
        <v>42</v>
      </c>
      <c r="D518" s="89">
        <v>300</v>
      </c>
      <c r="E518" s="90">
        <v>35</v>
      </c>
      <c r="F518" s="90">
        <f t="shared" si="32"/>
        <v>10500</v>
      </c>
      <c r="G518" s="91">
        <v>20</v>
      </c>
      <c r="H518" s="90">
        <f t="shared" si="33"/>
        <v>6000</v>
      </c>
      <c r="I518" s="90">
        <f t="shared" si="34"/>
        <v>15</v>
      </c>
      <c r="J518" s="90">
        <f t="shared" si="35"/>
        <v>4500</v>
      </c>
      <c r="K518" s="92">
        <v>450</v>
      </c>
      <c r="L518" s="88" t="s">
        <v>18</v>
      </c>
      <c r="M518" s="93" t="s">
        <v>19</v>
      </c>
    </row>
    <row r="519" spans="1:13" x14ac:dyDescent="0.3">
      <c r="A519" s="86">
        <v>42078.161215277774</v>
      </c>
      <c r="B519" s="87">
        <v>34</v>
      </c>
      <c r="C519" s="88" t="s">
        <v>42</v>
      </c>
      <c r="D519" s="89">
        <v>300</v>
      </c>
      <c r="E519" s="90">
        <v>35</v>
      </c>
      <c r="F519" s="90">
        <f t="shared" si="32"/>
        <v>10500</v>
      </c>
      <c r="G519" s="91">
        <v>20</v>
      </c>
      <c r="H519" s="90">
        <f t="shared" si="33"/>
        <v>6000</v>
      </c>
      <c r="I519" s="90">
        <f t="shared" si="34"/>
        <v>15</v>
      </c>
      <c r="J519" s="90">
        <f t="shared" si="35"/>
        <v>4500</v>
      </c>
      <c r="K519" s="92">
        <v>450</v>
      </c>
      <c r="L519" s="88" t="s">
        <v>18</v>
      </c>
      <c r="M519" s="93" t="s">
        <v>19</v>
      </c>
    </row>
    <row r="520" spans="1:13" x14ac:dyDescent="0.3">
      <c r="A520" s="86">
        <v>42198.313564814816</v>
      </c>
      <c r="B520" s="87">
        <v>34</v>
      </c>
      <c r="C520" s="88" t="s">
        <v>42</v>
      </c>
      <c r="D520" s="89">
        <v>300</v>
      </c>
      <c r="E520" s="90">
        <v>35</v>
      </c>
      <c r="F520" s="90">
        <f t="shared" si="32"/>
        <v>10500</v>
      </c>
      <c r="G520" s="91">
        <v>20</v>
      </c>
      <c r="H520" s="90">
        <f t="shared" si="33"/>
        <v>6000</v>
      </c>
      <c r="I520" s="90">
        <f t="shared" si="34"/>
        <v>15</v>
      </c>
      <c r="J520" s="90">
        <f t="shared" si="35"/>
        <v>4500</v>
      </c>
      <c r="K520" s="92">
        <v>450</v>
      </c>
      <c r="L520" s="88" t="s">
        <v>18</v>
      </c>
      <c r="M520" s="93" t="s">
        <v>19</v>
      </c>
    </row>
    <row r="521" spans="1:13" x14ac:dyDescent="0.3">
      <c r="A521" s="86">
        <v>42137.735925925925</v>
      </c>
      <c r="B521" s="87">
        <v>34</v>
      </c>
      <c r="C521" s="88" t="s">
        <v>42</v>
      </c>
      <c r="D521" s="89">
        <v>400</v>
      </c>
      <c r="E521" s="90">
        <v>35</v>
      </c>
      <c r="F521" s="90">
        <f t="shared" si="32"/>
        <v>14000</v>
      </c>
      <c r="G521" s="91">
        <v>20</v>
      </c>
      <c r="H521" s="90">
        <f t="shared" si="33"/>
        <v>8000</v>
      </c>
      <c r="I521" s="90">
        <f t="shared" si="34"/>
        <v>15</v>
      </c>
      <c r="J521" s="90">
        <f t="shared" si="35"/>
        <v>6000</v>
      </c>
      <c r="K521" s="92">
        <v>450</v>
      </c>
      <c r="L521" s="88" t="s">
        <v>18</v>
      </c>
      <c r="M521" s="93" t="s">
        <v>19</v>
      </c>
    </row>
    <row r="522" spans="1:13" x14ac:dyDescent="0.3">
      <c r="A522" s="86">
        <v>42170.747731481482</v>
      </c>
      <c r="B522" s="87">
        <v>34</v>
      </c>
      <c r="C522" s="88" t="s">
        <v>42</v>
      </c>
      <c r="D522" s="89">
        <v>400</v>
      </c>
      <c r="E522" s="90">
        <v>35</v>
      </c>
      <c r="F522" s="90">
        <f t="shared" si="32"/>
        <v>14000</v>
      </c>
      <c r="G522" s="91">
        <v>20</v>
      </c>
      <c r="H522" s="90">
        <f t="shared" si="33"/>
        <v>8000</v>
      </c>
      <c r="I522" s="90">
        <f t="shared" si="34"/>
        <v>15</v>
      </c>
      <c r="J522" s="90">
        <f t="shared" si="35"/>
        <v>6000</v>
      </c>
      <c r="K522" s="92">
        <v>450</v>
      </c>
      <c r="L522" s="88" t="s">
        <v>18</v>
      </c>
      <c r="M522" s="93" t="s">
        <v>19</v>
      </c>
    </row>
    <row r="523" spans="1:13" x14ac:dyDescent="0.3">
      <c r="A523" s="86">
        <v>42054.536412037036</v>
      </c>
      <c r="B523" s="87">
        <v>34</v>
      </c>
      <c r="C523" s="88" t="s">
        <v>42</v>
      </c>
      <c r="D523" s="89">
        <v>800</v>
      </c>
      <c r="E523" s="90">
        <v>35</v>
      </c>
      <c r="F523" s="90">
        <f t="shared" si="32"/>
        <v>28000</v>
      </c>
      <c r="G523" s="91">
        <v>20</v>
      </c>
      <c r="H523" s="90">
        <f t="shared" si="33"/>
        <v>16000</v>
      </c>
      <c r="I523" s="90">
        <f t="shared" si="34"/>
        <v>15</v>
      </c>
      <c r="J523" s="90">
        <f t="shared" si="35"/>
        <v>12000</v>
      </c>
      <c r="K523" s="92">
        <v>557</v>
      </c>
      <c r="L523" s="88" t="s">
        <v>27</v>
      </c>
      <c r="M523" s="93" t="s">
        <v>17</v>
      </c>
    </row>
    <row r="524" spans="1:13" x14ac:dyDescent="0.3">
      <c r="A524" s="86">
        <v>42301.598298611112</v>
      </c>
      <c r="B524" s="87">
        <v>34</v>
      </c>
      <c r="C524" s="88" t="s">
        <v>42</v>
      </c>
      <c r="D524" s="89">
        <v>190</v>
      </c>
      <c r="E524" s="90">
        <v>35</v>
      </c>
      <c r="F524" s="90">
        <f t="shared" si="32"/>
        <v>6650</v>
      </c>
      <c r="G524" s="91">
        <v>20</v>
      </c>
      <c r="H524" s="90">
        <f t="shared" si="33"/>
        <v>3800</v>
      </c>
      <c r="I524" s="90">
        <f t="shared" si="34"/>
        <v>15</v>
      </c>
      <c r="J524" s="90">
        <f t="shared" si="35"/>
        <v>2850</v>
      </c>
      <c r="K524" s="92">
        <v>572</v>
      </c>
      <c r="L524" s="88" t="s">
        <v>16</v>
      </c>
      <c r="M524" s="93" t="s">
        <v>17</v>
      </c>
    </row>
    <row r="525" spans="1:13" x14ac:dyDescent="0.3">
      <c r="A525" s="86">
        <v>42079.887129629627</v>
      </c>
      <c r="B525" s="87">
        <v>34</v>
      </c>
      <c r="C525" s="88" t="s">
        <v>42</v>
      </c>
      <c r="D525" s="89">
        <v>190</v>
      </c>
      <c r="E525" s="90">
        <v>35</v>
      </c>
      <c r="F525" s="90">
        <f t="shared" si="32"/>
        <v>6650</v>
      </c>
      <c r="G525" s="91">
        <v>20</v>
      </c>
      <c r="H525" s="90">
        <f t="shared" si="33"/>
        <v>3800</v>
      </c>
      <c r="I525" s="90">
        <f t="shared" si="34"/>
        <v>15</v>
      </c>
      <c r="J525" s="90">
        <f t="shared" si="35"/>
        <v>2850</v>
      </c>
      <c r="K525" s="92">
        <v>572</v>
      </c>
      <c r="L525" s="88" t="s">
        <v>16</v>
      </c>
      <c r="M525" s="93" t="s">
        <v>38</v>
      </c>
    </row>
    <row r="526" spans="1:13" x14ac:dyDescent="0.3">
      <c r="A526" s="86">
        <v>42090.102986111109</v>
      </c>
      <c r="B526" s="87">
        <v>34</v>
      </c>
      <c r="C526" s="88" t="s">
        <v>42</v>
      </c>
      <c r="D526" s="89">
        <v>190</v>
      </c>
      <c r="E526" s="90">
        <v>35</v>
      </c>
      <c r="F526" s="90">
        <f t="shared" si="32"/>
        <v>6650</v>
      </c>
      <c r="G526" s="91">
        <v>20</v>
      </c>
      <c r="H526" s="90">
        <f t="shared" si="33"/>
        <v>3800</v>
      </c>
      <c r="I526" s="90">
        <f t="shared" si="34"/>
        <v>15</v>
      </c>
      <c r="J526" s="90">
        <f t="shared" si="35"/>
        <v>2850</v>
      </c>
      <c r="K526" s="92">
        <v>572</v>
      </c>
      <c r="L526" s="88" t="s">
        <v>16</v>
      </c>
      <c r="M526" s="93" t="s">
        <v>38</v>
      </c>
    </row>
    <row r="527" spans="1:13" x14ac:dyDescent="0.3">
      <c r="A527" s="86">
        <v>42262.35738425926</v>
      </c>
      <c r="B527" s="87">
        <v>34</v>
      </c>
      <c r="C527" s="88" t="s">
        <v>42</v>
      </c>
      <c r="D527" s="89">
        <v>300</v>
      </c>
      <c r="E527" s="90">
        <v>35</v>
      </c>
      <c r="F527" s="90">
        <f t="shared" si="32"/>
        <v>10500</v>
      </c>
      <c r="G527" s="91">
        <v>20</v>
      </c>
      <c r="H527" s="90">
        <f t="shared" si="33"/>
        <v>6000</v>
      </c>
      <c r="I527" s="90">
        <f t="shared" si="34"/>
        <v>15</v>
      </c>
      <c r="J527" s="90">
        <f t="shared" si="35"/>
        <v>4500</v>
      </c>
      <c r="K527" s="92">
        <v>572</v>
      </c>
      <c r="L527" s="88" t="s">
        <v>16</v>
      </c>
      <c r="M527" s="93" t="s">
        <v>38</v>
      </c>
    </row>
    <row r="528" spans="1:13" x14ac:dyDescent="0.3">
      <c r="A528" s="86">
        <v>42143.930011574077</v>
      </c>
      <c r="B528" s="87">
        <v>34</v>
      </c>
      <c r="C528" s="88" t="s">
        <v>42</v>
      </c>
      <c r="D528" s="89">
        <v>200</v>
      </c>
      <c r="E528" s="90">
        <v>35</v>
      </c>
      <c r="F528" s="90">
        <f t="shared" si="32"/>
        <v>7000</v>
      </c>
      <c r="G528" s="91">
        <v>20</v>
      </c>
      <c r="H528" s="90">
        <f t="shared" si="33"/>
        <v>4000</v>
      </c>
      <c r="I528" s="90">
        <f t="shared" si="34"/>
        <v>15</v>
      </c>
      <c r="J528" s="90">
        <f t="shared" si="35"/>
        <v>3000</v>
      </c>
      <c r="K528" s="92">
        <v>686</v>
      </c>
      <c r="L528" s="88" t="s">
        <v>31</v>
      </c>
      <c r="M528" s="93" t="s">
        <v>14</v>
      </c>
    </row>
    <row r="529" spans="1:13" x14ac:dyDescent="0.3">
      <c r="A529" s="86">
        <v>42083.334374999999</v>
      </c>
      <c r="B529" s="87">
        <v>34</v>
      </c>
      <c r="C529" s="88" t="s">
        <v>42</v>
      </c>
      <c r="D529" s="89">
        <v>320</v>
      </c>
      <c r="E529" s="90">
        <v>35</v>
      </c>
      <c r="F529" s="90">
        <f t="shared" si="32"/>
        <v>11200</v>
      </c>
      <c r="G529" s="91">
        <v>20</v>
      </c>
      <c r="H529" s="90">
        <f t="shared" si="33"/>
        <v>6400</v>
      </c>
      <c r="I529" s="90">
        <f t="shared" si="34"/>
        <v>15</v>
      </c>
      <c r="J529" s="90">
        <f t="shared" si="35"/>
        <v>4800</v>
      </c>
      <c r="K529" s="92">
        <v>686</v>
      </c>
      <c r="L529" s="88" t="s">
        <v>31</v>
      </c>
      <c r="M529" s="93" t="s">
        <v>17</v>
      </c>
    </row>
    <row r="530" spans="1:13" x14ac:dyDescent="0.3">
      <c r="A530" s="86">
        <v>42080.92732638889</v>
      </c>
      <c r="B530" s="87">
        <v>34</v>
      </c>
      <c r="C530" s="88" t="s">
        <v>42</v>
      </c>
      <c r="D530" s="89">
        <v>42</v>
      </c>
      <c r="E530" s="90">
        <v>35</v>
      </c>
      <c r="F530" s="90">
        <f t="shared" si="32"/>
        <v>1470</v>
      </c>
      <c r="G530" s="91">
        <v>20</v>
      </c>
      <c r="H530" s="90">
        <f t="shared" si="33"/>
        <v>840</v>
      </c>
      <c r="I530" s="90">
        <f t="shared" si="34"/>
        <v>15</v>
      </c>
      <c r="J530" s="90">
        <f t="shared" si="35"/>
        <v>630</v>
      </c>
      <c r="K530" s="92">
        <v>846</v>
      </c>
      <c r="L530" s="88" t="s">
        <v>30</v>
      </c>
      <c r="M530" s="93" t="s">
        <v>17</v>
      </c>
    </row>
    <row r="531" spans="1:13" x14ac:dyDescent="0.3">
      <c r="A531" s="94">
        <v>42063.139953703707</v>
      </c>
      <c r="B531" s="95">
        <v>39</v>
      </c>
      <c r="C531" s="96" t="s">
        <v>29</v>
      </c>
      <c r="D531" s="97">
        <v>40</v>
      </c>
      <c r="E531" s="98">
        <v>28</v>
      </c>
      <c r="F531" s="98">
        <f t="shared" si="32"/>
        <v>1120</v>
      </c>
      <c r="G531" s="99">
        <v>27</v>
      </c>
      <c r="H531" s="98">
        <f t="shared" si="33"/>
        <v>1080</v>
      </c>
      <c r="I531" s="98">
        <f t="shared" si="34"/>
        <v>1</v>
      </c>
      <c r="J531" s="98">
        <f t="shared" si="35"/>
        <v>40</v>
      </c>
      <c r="K531" s="100">
        <v>7</v>
      </c>
      <c r="L531" s="96" t="s">
        <v>24</v>
      </c>
      <c r="M531" s="101" t="s">
        <v>14</v>
      </c>
    </row>
    <row r="532" spans="1:13" x14ac:dyDescent="0.3">
      <c r="A532" s="94">
        <v>42305.137314814812</v>
      </c>
      <c r="B532" s="95">
        <v>39</v>
      </c>
      <c r="C532" s="96" t="s">
        <v>29</v>
      </c>
      <c r="D532" s="97">
        <v>500</v>
      </c>
      <c r="E532" s="98">
        <v>28</v>
      </c>
      <c r="F532" s="98">
        <f t="shared" si="32"/>
        <v>14000</v>
      </c>
      <c r="G532" s="99">
        <v>27</v>
      </c>
      <c r="H532" s="98">
        <f t="shared" si="33"/>
        <v>13500</v>
      </c>
      <c r="I532" s="98">
        <f t="shared" si="34"/>
        <v>1</v>
      </c>
      <c r="J532" s="98">
        <f t="shared" si="35"/>
        <v>500</v>
      </c>
      <c r="K532" s="100">
        <v>7</v>
      </c>
      <c r="L532" s="96" t="s">
        <v>24</v>
      </c>
      <c r="M532" s="101" t="s">
        <v>14</v>
      </c>
    </row>
    <row r="533" spans="1:13" x14ac:dyDescent="0.3">
      <c r="A533" s="94">
        <v>42063.139953703707</v>
      </c>
      <c r="B533" s="95">
        <v>39</v>
      </c>
      <c r="C533" s="96" t="s">
        <v>29</v>
      </c>
      <c r="D533" s="97">
        <v>670</v>
      </c>
      <c r="E533" s="98">
        <v>28</v>
      </c>
      <c r="F533" s="98">
        <f t="shared" si="32"/>
        <v>18760</v>
      </c>
      <c r="G533" s="99">
        <v>27</v>
      </c>
      <c r="H533" s="98">
        <f t="shared" si="33"/>
        <v>18090</v>
      </c>
      <c r="I533" s="98">
        <f t="shared" si="34"/>
        <v>1</v>
      </c>
      <c r="J533" s="98">
        <f t="shared" si="35"/>
        <v>670</v>
      </c>
      <c r="K533" s="100">
        <v>7</v>
      </c>
      <c r="L533" s="96" t="s">
        <v>24</v>
      </c>
      <c r="M533" s="101" t="s">
        <v>14</v>
      </c>
    </row>
    <row r="534" spans="1:13" x14ac:dyDescent="0.3">
      <c r="A534" s="94">
        <v>42066.454895833333</v>
      </c>
      <c r="B534" s="95">
        <v>39</v>
      </c>
      <c r="C534" s="96" t="s">
        <v>29</v>
      </c>
      <c r="D534" s="97">
        <v>20</v>
      </c>
      <c r="E534" s="98">
        <v>28</v>
      </c>
      <c r="F534" s="98">
        <f t="shared" si="32"/>
        <v>560</v>
      </c>
      <c r="G534" s="99">
        <v>27</v>
      </c>
      <c r="H534" s="98">
        <f t="shared" si="33"/>
        <v>540</v>
      </c>
      <c r="I534" s="98">
        <f t="shared" si="34"/>
        <v>1</v>
      </c>
      <c r="J534" s="98">
        <f t="shared" si="35"/>
        <v>20</v>
      </c>
      <c r="K534" s="100">
        <v>14</v>
      </c>
      <c r="L534" s="96" t="s">
        <v>25</v>
      </c>
      <c r="M534" s="101" t="s">
        <v>14</v>
      </c>
    </row>
    <row r="535" spans="1:13" x14ac:dyDescent="0.3">
      <c r="A535" s="94">
        <v>42365.879189814812</v>
      </c>
      <c r="B535" s="95">
        <v>39</v>
      </c>
      <c r="C535" s="96" t="s">
        <v>29</v>
      </c>
      <c r="D535" s="97">
        <v>430</v>
      </c>
      <c r="E535" s="98">
        <v>28</v>
      </c>
      <c r="F535" s="98">
        <f t="shared" si="32"/>
        <v>12040</v>
      </c>
      <c r="G535" s="99">
        <v>27</v>
      </c>
      <c r="H535" s="98">
        <f t="shared" si="33"/>
        <v>11610</v>
      </c>
      <c r="I535" s="98">
        <f t="shared" si="34"/>
        <v>1</v>
      </c>
      <c r="J535" s="98">
        <f t="shared" si="35"/>
        <v>430</v>
      </c>
      <c r="K535" s="100">
        <v>14</v>
      </c>
      <c r="L535" s="96" t="s">
        <v>25</v>
      </c>
      <c r="M535" s="101" t="s">
        <v>14</v>
      </c>
    </row>
    <row r="536" spans="1:13" x14ac:dyDescent="0.3">
      <c r="A536" s="94">
        <v>42066.454895833333</v>
      </c>
      <c r="B536" s="95">
        <v>39</v>
      </c>
      <c r="C536" s="96" t="s">
        <v>29</v>
      </c>
      <c r="D536" s="97">
        <v>480</v>
      </c>
      <c r="E536" s="98">
        <v>28</v>
      </c>
      <c r="F536" s="98">
        <f t="shared" si="32"/>
        <v>13440</v>
      </c>
      <c r="G536" s="99">
        <v>27</v>
      </c>
      <c r="H536" s="98">
        <f t="shared" si="33"/>
        <v>12960</v>
      </c>
      <c r="I536" s="98">
        <f t="shared" si="34"/>
        <v>1</v>
      </c>
      <c r="J536" s="98">
        <f t="shared" si="35"/>
        <v>480</v>
      </c>
      <c r="K536" s="100">
        <v>14</v>
      </c>
      <c r="L536" s="96" t="s">
        <v>25</v>
      </c>
      <c r="M536" s="101" t="s">
        <v>14</v>
      </c>
    </row>
    <row r="537" spans="1:13" x14ac:dyDescent="0.3">
      <c r="A537" s="94">
        <v>42267.412361111114</v>
      </c>
      <c r="B537" s="95">
        <v>39</v>
      </c>
      <c r="C537" s="96" t="s">
        <v>29</v>
      </c>
      <c r="D537" s="97">
        <v>240</v>
      </c>
      <c r="E537" s="98">
        <v>28</v>
      </c>
      <c r="F537" s="98">
        <f t="shared" si="32"/>
        <v>6720</v>
      </c>
      <c r="G537" s="99">
        <v>27</v>
      </c>
      <c r="H537" s="98">
        <f t="shared" si="33"/>
        <v>6480</v>
      </c>
      <c r="I537" s="98">
        <f t="shared" si="34"/>
        <v>1</v>
      </c>
      <c r="J537" s="98">
        <f t="shared" si="35"/>
        <v>240</v>
      </c>
      <c r="K537" s="100">
        <v>23</v>
      </c>
      <c r="L537" s="96" t="s">
        <v>21</v>
      </c>
      <c r="M537" s="101" t="s">
        <v>14</v>
      </c>
    </row>
    <row r="538" spans="1:13" x14ac:dyDescent="0.3">
      <c r="A538" s="94">
        <v>42200.449826388889</v>
      </c>
      <c r="B538" s="95">
        <v>39</v>
      </c>
      <c r="C538" s="96" t="s">
        <v>29</v>
      </c>
      <c r="D538" s="97">
        <v>770</v>
      </c>
      <c r="E538" s="98">
        <v>28</v>
      </c>
      <c r="F538" s="98">
        <f t="shared" si="32"/>
        <v>21560</v>
      </c>
      <c r="G538" s="99">
        <v>27</v>
      </c>
      <c r="H538" s="98">
        <f t="shared" si="33"/>
        <v>20790</v>
      </c>
      <c r="I538" s="98">
        <f t="shared" si="34"/>
        <v>1</v>
      </c>
      <c r="J538" s="98">
        <f t="shared" si="35"/>
        <v>770</v>
      </c>
      <c r="K538" s="100">
        <v>23</v>
      </c>
      <c r="L538" s="96" t="s">
        <v>21</v>
      </c>
      <c r="M538" s="101" t="s">
        <v>14</v>
      </c>
    </row>
    <row r="539" spans="1:13" x14ac:dyDescent="0.3">
      <c r="A539" s="94">
        <v>42262.240949074076</v>
      </c>
      <c r="B539" s="95">
        <v>39</v>
      </c>
      <c r="C539" s="96" t="s">
        <v>29</v>
      </c>
      <c r="D539" s="97">
        <v>340</v>
      </c>
      <c r="E539" s="98">
        <v>28</v>
      </c>
      <c r="F539" s="98">
        <f t="shared" si="32"/>
        <v>9520</v>
      </c>
      <c r="G539" s="99">
        <v>27</v>
      </c>
      <c r="H539" s="98">
        <f t="shared" si="33"/>
        <v>9180</v>
      </c>
      <c r="I539" s="98">
        <f t="shared" si="34"/>
        <v>1</v>
      </c>
      <c r="J539" s="98">
        <f t="shared" si="35"/>
        <v>340</v>
      </c>
      <c r="K539" s="100">
        <v>95</v>
      </c>
      <c r="L539" s="96" t="s">
        <v>23</v>
      </c>
      <c r="M539" s="101" t="s">
        <v>17</v>
      </c>
    </row>
    <row r="540" spans="1:13" x14ac:dyDescent="0.3">
      <c r="A540" s="94">
        <v>42129.912546296298</v>
      </c>
      <c r="B540" s="95">
        <v>39</v>
      </c>
      <c r="C540" s="96" t="s">
        <v>29</v>
      </c>
      <c r="D540" s="97">
        <v>510</v>
      </c>
      <c r="E540" s="98">
        <v>28</v>
      </c>
      <c r="F540" s="98">
        <f t="shared" si="32"/>
        <v>14280</v>
      </c>
      <c r="G540" s="99">
        <v>27</v>
      </c>
      <c r="H540" s="98">
        <f t="shared" si="33"/>
        <v>13770</v>
      </c>
      <c r="I540" s="98">
        <f t="shared" si="34"/>
        <v>1</v>
      </c>
      <c r="J540" s="98">
        <f t="shared" si="35"/>
        <v>510</v>
      </c>
      <c r="K540" s="100">
        <v>95</v>
      </c>
      <c r="L540" s="96" t="s">
        <v>23</v>
      </c>
      <c r="M540" s="101" t="s">
        <v>17</v>
      </c>
    </row>
    <row r="541" spans="1:13" x14ac:dyDescent="0.3">
      <c r="A541" s="94">
        <v>42077.308761574073</v>
      </c>
      <c r="B541" s="95">
        <v>39</v>
      </c>
      <c r="C541" s="96" t="s">
        <v>29</v>
      </c>
      <c r="D541" s="97">
        <v>789</v>
      </c>
      <c r="E541" s="98">
        <v>28</v>
      </c>
      <c r="F541" s="98">
        <f t="shared" si="32"/>
        <v>22092</v>
      </c>
      <c r="G541" s="99">
        <v>27</v>
      </c>
      <c r="H541" s="98">
        <f t="shared" si="33"/>
        <v>21303</v>
      </c>
      <c r="I541" s="98">
        <f t="shared" si="34"/>
        <v>1</v>
      </c>
      <c r="J541" s="98">
        <f t="shared" si="35"/>
        <v>789</v>
      </c>
      <c r="K541" s="100">
        <v>95</v>
      </c>
      <c r="L541" s="96" t="s">
        <v>23</v>
      </c>
      <c r="M541" s="101" t="s">
        <v>17</v>
      </c>
    </row>
    <row r="542" spans="1:13" x14ac:dyDescent="0.3">
      <c r="A542" s="94">
        <v>42077.308761574073</v>
      </c>
      <c r="B542" s="95">
        <v>39</v>
      </c>
      <c r="C542" s="96" t="s">
        <v>29</v>
      </c>
      <c r="D542" s="97">
        <v>950</v>
      </c>
      <c r="E542" s="98">
        <v>28</v>
      </c>
      <c r="F542" s="98">
        <f t="shared" si="32"/>
        <v>26600</v>
      </c>
      <c r="G542" s="99">
        <v>27</v>
      </c>
      <c r="H542" s="98">
        <f t="shared" si="33"/>
        <v>25650</v>
      </c>
      <c r="I542" s="98">
        <f t="shared" si="34"/>
        <v>1</v>
      </c>
      <c r="J542" s="98">
        <f t="shared" si="35"/>
        <v>950</v>
      </c>
      <c r="K542" s="100">
        <v>95</v>
      </c>
      <c r="L542" s="96" t="s">
        <v>23</v>
      </c>
      <c r="M542" s="101" t="s">
        <v>17</v>
      </c>
    </row>
    <row r="543" spans="1:13" x14ac:dyDescent="0.3">
      <c r="A543" s="94">
        <v>42355.644155092596</v>
      </c>
      <c r="B543" s="95">
        <v>39</v>
      </c>
      <c r="C543" s="96" t="s">
        <v>29</v>
      </c>
      <c r="D543" s="97">
        <v>980</v>
      </c>
      <c r="E543" s="98">
        <v>28</v>
      </c>
      <c r="F543" s="98">
        <f t="shared" si="32"/>
        <v>27440</v>
      </c>
      <c r="G543" s="99">
        <v>27</v>
      </c>
      <c r="H543" s="98">
        <f t="shared" si="33"/>
        <v>26460</v>
      </c>
      <c r="I543" s="98">
        <f t="shared" si="34"/>
        <v>1</v>
      </c>
      <c r="J543" s="98">
        <f t="shared" si="35"/>
        <v>980</v>
      </c>
      <c r="K543" s="100">
        <v>95</v>
      </c>
      <c r="L543" s="96" t="s">
        <v>23</v>
      </c>
      <c r="M543" s="101" t="s">
        <v>17</v>
      </c>
    </row>
    <row r="544" spans="1:13" x14ac:dyDescent="0.3">
      <c r="A544" s="94">
        <v>42302.022210648145</v>
      </c>
      <c r="B544" s="95">
        <v>39</v>
      </c>
      <c r="C544" s="96" t="s">
        <v>29</v>
      </c>
      <c r="D544" s="97">
        <v>580</v>
      </c>
      <c r="E544" s="98">
        <v>28</v>
      </c>
      <c r="F544" s="98">
        <f t="shared" si="32"/>
        <v>16240</v>
      </c>
      <c r="G544" s="99">
        <v>27</v>
      </c>
      <c r="H544" s="98">
        <f t="shared" si="33"/>
        <v>15660</v>
      </c>
      <c r="I544" s="98">
        <f t="shared" si="34"/>
        <v>1</v>
      </c>
      <c r="J544" s="98">
        <f t="shared" si="35"/>
        <v>580</v>
      </c>
      <c r="K544" s="100">
        <v>233</v>
      </c>
      <c r="L544" s="96" t="s">
        <v>13</v>
      </c>
      <c r="M544" s="101" t="s">
        <v>14</v>
      </c>
    </row>
    <row r="545" spans="1:13" x14ac:dyDescent="0.3">
      <c r="A545" s="94">
        <v>42014.452048611114</v>
      </c>
      <c r="B545" s="95">
        <v>39</v>
      </c>
      <c r="C545" s="96" t="s">
        <v>29</v>
      </c>
      <c r="D545" s="97">
        <v>325</v>
      </c>
      <c r="E545" s="98">
        <v>28</v>
      </c>
      <c r="F545" s="98">
        <f t="shared" si="32"/>
        <v>9100</v>
      </c>
      <c r="G545" s="99">
        <v>27</v>
      </c>
      <c r="H545" s="98">
        <f t="shared" si="33"/>
        <v>8775</v>
      </c>
      <c r="I545" s="98">
        <f t="shared" si="34"/>
        <v>1</v>
      </c>
      <c r="J545" s="98">
        <f t="shared" si="35"/>
        <v>325</v>
      </c>
      <c r="K545" s="100">
        <v>315</v>
      </c>
      <c r="L545" s="96" t="s">
        <v>40</v>
      </c>
      <c r="M545" s="101" t="s">
        <v>17</v>
      </c>
    </row>
    <row r="546" spans="1:13" x14ac:dyDescent="0.3">
      <c r="A546" s="94">
        <v>42014.452048611114</v>
      </c>
      <c r="B546" s="95">
        <v>39</v>
      </c>
      <c r="C546" s="96" t="s">
        <v>29</v>
      </c>
      <c r="D546" s="97">
        <v>400</v>
      </c>
      <c r="E546" s="98">
        <v>28</v>
      </c>
      <c r="F546" s="98">
        <f t="shared" si="32"/>
        <v>11200</v>
      </c>
      <c r="G546" s="99">
        <v>27</v>
      </c>
      <c r="H546" s="98">
        <f t="shared" si="33"/>
        <v>10800</v>
      </c>
      <c r="I546" s="98">
        <f t="shared" si="34"/>
        <v>1</v>
      </c>
      <c r="J546" s="98">
        <f t="shared" si="35"/>
        <v>400</v>
      </c>
      <c r="K546" s="100">
        <v>315</v>
      </c>
      <c r="L546" s="96" t="s">
        <v>40</v>
      </c>
      <c r="M546" s="101" t="s">
        <v>17</v>
      </c>
    </row>
    <row r="547" spans="1:13" x14ac:dyDescent="0.3">
      <c r="A547" s="94">
        <v>42061.662129629629</v>
      </c>
      <c r="B547" s="95">
        <v>39</v>
      </c>
      <c r="C547" s="96" t="s">
        <v>29</v>
      </c>
      <c r="D547" s="97">
        <v>60</v>
      </c>
      <c r="E547" s="98">
        <v>28</v>
      </c>
      <c r="F547" s="98">
        <f t="shared" si="32"/>
        <v>1680</v>
      </c>
      <c r="G547" s="99">
        <v>27</v>
      </c>
      <c r="H547" s="98">
        <f t="shared" si="33"/>
        <v>1620</v>
      </c>
      <c r="I547" s="98">
        <f t="shared" si="34"/>
        <v>1</v>
      </c>
      <c r="J547" s="98">
        <f t="shared" si="35"/>
        <v>60</v>
      </c>
      <c r="K547" s="100">
        <v>557</v>
      </c>
      <c r="L547" s="96" t="s">
        <v>27</v>
      </c>
      <c r="M547" s="101" t="s">
        <v>17</v>
      </c>
    </row>
    <row r="548" spans="1:13" x14ac:dyDescent="0.3">
      <c r="A548" s="94">
        <v>42151.081261574072</v>
      </c>
      <c r="B548" s="95">
        <v>39</v>
      </c>
      <c r="C548" s="96" t="s">
        <v>29</v>
      </c>
      <c r="D548" s="97">
        <v>290</v>
      </c>
      <c r="E548" s="98">
        <v>28</v>
      </c>
      <c r="F548" s="98">
        <f t="shared" si="32"/>
        <v>8120</v>
      </c>
      <c r="G548" s="99">
        <v>27</v>
      </c>
      <c r="H548" s="98">
        <f t="shared" si="33"/>
        <v>7830</v>
      </c>
      <c r="I548" s="98">
        <f t="shared" si="34"/>
        <v>1</v>
      </c>
      <c r="J548" s="98">
        <f t="shared" si="35"/>
        <v>290</v>
      </c>
      <c r="K548" s="100">
        <v>557</v>
      </c>
      <c r="L548" s="96" t="s">
        <v>27</v>
      </c>
      <c r="M548" s="101" t="s">
        <v>17</v>
      </c>
    </row>
    <row r="549" spans="1:13" x14ac:dyDescent="0.3">
      <c r="A549" s="94">
        <v>42061.662129629629</v>
      </c>
      <c r="B549" s="95">
        <v>39</v>
      </c>
      <c r="C549" s="96" t="s">
        <v>29</v>
      </c>
      <c r="D549" s="97">
        <v>560</v>
      </c>
      <c r="E549" s="98">
        <v>28</v>
      </c>
      <c r="F549" s="98">
        <f t="shared" si="32"/>
        <v>15680</v>
      </c>
      <c r="G549" s="99">
        <v>27</v>
      </c>
      <c r="H549" s="98">
        <f t="shared" si="33"/>
        <v>15120</v>
      </c>
      <c r="I549" s="98">
        <f t="shared" si="34"/>
        <v>1</v>
      </c>
      <c r="J549" s="98">
        <f t="shared" si="35"/>
        <v>560</v>
      </c>
      <c r="K549" s="100">
        <v>557</v>
      </c>
      <c r="L549" s="96" t="s">
        <v>27</v>
      </c>
      <c r="M549" s="101" t="s">
        <v>17</v>
      </c>
    </row>
    <row r="550" spans="1:13" x14ac:dyDescent="0.3">
      <c r="A550" s="94">
        <v>42151.785532407404</v>
      </c>
      <c r="B550" s="95">
        <v>39</v>
      </c>
      <c r="C550" s="96" t="s">
        <v>29</v>
      </c>
      <c r="D550" s="97">
        <v>600</v>
      </c>
      <c r="E550" s="98">
        <v>28</v>
      </c>
      <c r="F550" s="98">
        <f t="shared" si="32"/>
        <v>16800</v>
      </c>
      <c r="G550" s="99">
        <v>27</v>
      </c>
      <c r="H550" s="98">
        <f t="shared" si="33"/>
        <v>16200</v>
      </c>
      <c r="I550" s="98">
        <f t="shared" si="34"/>
        <v>1</v>
      </c>
      <c r="J550" s="98">
        <f t="shared" si="35"/>
        <v>600</v>
      </c>
      <c r="K550" s="100">
        <v>557</v>
      </c>
      <c r="L550" s="96" t="s">
        <v>27</v>
      </c>
      <c r="M550" s="101" t="s">
        <v>17</v>
      </c>
    </row>
    <row r="551" spans="1:13" x14ac:dyDescent="0.3">
      <c r="A551" s="94">
        <v>42073.173148148147</v>
      </c>
      <c r="B551" s="95">
        <v>39</v>
      </c>
      <c r="C551" s="96" t="s">
        <v>29</v>
      </c>
      <c r="D551" s="97">
        <v>30</v>
      </c>
      <c r="E551" s="98">
        <v>28</v>
      </c>
      <c r="F551" s="98">
        <f t="shared" si="32"/>
        <v>840</v>
      </c>
      <c r="G551" s="99">
        <v>27</v>
      </c>
      <c r="H551" s="98">
        <f t="shared" si="33"/>
        <v>810</v>
      </c>
      <c r="I551" s="98">
        <f t="shared" si="34"/>
        <v>1</v>
      </c>
      <c r="J551" s="98">
        <f t="shared" si="35"/>
        <v>30</v>
      </c>
      <c r="K551" s="100">
        <v>572</v>
      </c>
      <c r="L551" s="96" t="s">
        <v>16</v>
      </c>
      <c r="M551" s="101" t="s">
        <v>17</v>
      </c>
    </row>
    <row r="552" spans="1:13" x14ac:dyDescent="0.3">
      <c r="A552" s="94">
        <v>42127.321296296293</v>
      </c>
      <c r="B552" s="95">
        <v>39</v>
      </c>
      <c r="C552" s="96" t="s">
        <v>29</v>
      </c>
      <c r="D552" s="97">
        <v>30</v>
      </c>
      <c r="E552" s="98">
        <v>28</v>
      </c>
      <c r="F552" s="98">
        <f t="shared" si="32"/>
        <v>840</v>
      </c>
      <c r="G552" s="99">
        <v>27</v>
      </c>
      <c r="H552" s="98">
        <f t="shared" si="33"/>
        <v>810</v>
      </c>
      <c r="I552" s="98">
        <f t="shared" si="34"/>
        <v>1</v>
      </c>
      <c r="J552" s="98">
        <f t="shared" si="35"/>
        <v>30</v>
      </c>
      <c r="K552" s="100">
        <v>572</v>
      </c>
      <c r="L552" s="96" t="s">
        <v>16</v>
      </c>
      <c r="M552" s="101" t="s">
        <v>17</v>
      </c>
    </row>
    <row r="553" spans="1:13" x14ac:dyDescent="0.3">
      <c r="A553" s="94">
        <v>42308.14162037037</v>
      </c>
      <c r="B553" s="95">
        <v>39</v>
      </c>
      <c r="C553" s="96" t="s">
        <v>29</v>
      </c>
      <c r="D553" s="97">
        <v>50</v>
      </c>
      <c r="E553" s="98">
        <v>28</v>
      </c>
      <c r="F553" s="98">
        <f t="shared" si="32"/>
        <v>1400</v>
      </c>
      <c r="G553" s="99">
        <v>27</v>
      </c>
      <c r="H553" s="98">
        <f t="shared" si="33"/>
        <v>1350</v>
      </c>
      <c r="I553" s="98">
        <f t="shared" si="34"/>
        <v>1</v>
      </c>
      <c r="J553" s="98">
        <f t="shared" si="35"/>
        <v>50</v>
      </c>
      <c r="K553" s="100">
        <v>572</v>
      </c>
      <c r="L553" s="96" t="s">
        <v>16</v>
      </c>
      <c r="M553" s="101" t="s">
        <v>17</v>
      </c>
    </row>
    <row r="554" spans="1:13" x14ac:dyDescent="0.3">
      <c r="A554" s="94">
        <v>42262.271192129629</v>
      </c>
      <c r="B554" s="95">
        <v>39</v>
      </c>
      <c r="C554" s="96" t="s">
        <v>29</v>
      </c>
      <c r="D554" s="97">
        <v>320</v>
      </c>
      <c r="E554" s="98">
        <v>28</v>
      </c>
      <c r="F554" s="98">
        <f t="shared" si="32"/>
        <v>8960</v>
      </c>
      <c r="G554" s="99">
        <v>27</v>
      </c>
      <c r="H554" s="98">
        <f t="shared" si="33"/>
        <v>8640</v>
      </c>
      <c r="I554" s="98">
        <f t="shared" si="34"/>
        <v>1</v>
      </c>
      <c r="J554" s="98">
        <f t="shared" si="35"/>
        <v>320</v>
      </c>
      <c r="K554" s="100">
        <v>572</v>
      </c>
      <c r="L554" s="96" t="s">
        <v>16</v>
      </c>
      <c r="M554" s="101" t="s">
        <v>17</v>
      </c>
    </row>
    <row r="555" spans="1:13" x14ac:dyDescent="0.3">
      <c r="A555" s="94">
        <v>42073.173148148147</v>
      </c>
      <c r="B555" s="95">
        <v>39</v>
      </c>
      <c r="C555" s="96" t="s">
        <v>29</v>
      </c>
      <c r="D555" s="97">
        <v>330</v>
      </c>
      <c r="E555" s="98">
        <v>28</v>
      </c>
      <c r="F555" s="98">
        <f t="shared" si="32"/>
        <v>9240</v>
      </c>
      <c r="G555" s="99">
        <v>27</v>
      </c>
      <c r="H555" s="98">
        <f t="shared" si="33"/>
        <v>8910</v>
      </c>
      <c r="I555" s="98">
        <f t="shared" si="34"/>
        <v>1</v>
      </c>
      <c r="J555" s="98">
        <f t="shared" si="35"/>
        <v>330</v>
      </c>
      <c r="K555" s="100">
        <v>572</v>
      </c>
      <c r="L555" s="96" t="s">
        <v>16</v>
      </c>
      <c r="M555" s="101" t="s">
        <v>17</v>
      </c>
    </row>
    <row r="556" spans="1:13" x14ac:dyDescent="0.3">
      <c r="A556" s="94">
        <v>42148.650833333333</v>
      </c>
      <c r="B556" s="95">
        <v>39</v>
      </c>
      <c r="C556" s="96" t="s">
        <v>29</v>
      </c>
      <c r="D556" s="97">
        <v>510</v>
      </c>
      <c r="E556" s="98">
        <v>28</v>
      </c>
      <c r="F556" s="98">
        <f t="shared" si="32"/>
        <v>14280</v>
      </c>
      <c r="G556" s="99">
        <v>27</v>
      </c>
      <c r="H556" s="98">
        <f t="shared" si="33"/>
        <v>13770</v>
      </c>
      <c r="I556" s="98">
        <f t="shared" si="34"/>
        <v>1</v>
      </c>
      <c r="J556" s="98">
        <f t="shared" si="35"/>
        <v>510</v>
      </c>
      <c r="K556" s="100">
        <v>572</v>
      </c>
      <c r="L556" s="96" t="s">
        <v>16</v>
      </c>
      <c r="M556" s="101" t="s">
        <v>17</v>
      </c>
    </row>
    <row r="557" spans="1:13" x14ac:dyDescent="0.3">
      <c r="A557" s="94">
        <v>42200.695219907408</v>
      </c>
      <c r="B557" s="95">
        <v>39</v>
      </c>
      <c r="C557" s="96" t="s">
        <v>29</v>
      </c>
      <c r="D557" s="97">
        <v>940</v>
      </c>
      <c r="E557" s="98">
        <v>28</v>
      </c>
      <c r="F557" s="98">
        <f t="shared" si="32"/>
        <v>26320</v>
      </c>
      <c r="G557" s="99">
        <v>27</v>
      </c>
      <c r="H557" s="98">
        <f t="shared" si="33"/>
        <v>25380</v>
      </c>
      <c r="I557" s="98">
        <f t="shared" si="34"/>
        <v>1</v>
      </c>
      <c r="J557" s="98">
        <f t="shared" si="35"/>
        <v>940</v>
      </c>
      <c r="K557" s="100">
        <v>572</v>
      </c>
      <c r="L557" s="96" t="s">
        <v>16</v>
      </c>
      <c r="M557" s="101" t="s">
        <v>17</v>
      </c>
    </row>
    <row r="558" spans="1:13" x14ac:dyDescent="0.3">
      <c r="A558" s="94">
        <v>42163.658518518518</v>
      </c>
      <c r="B558" s="95">
        <v>39</v>
      </c>
      <c r="C558" s="96" t="s">
        <v>29</v>
      </c>
      <c r="D558" s="97">
        <v>700</v>
      </c>
      <c r="E558" s="98">
        <v>28</v>
      </c>
      <c r="F558" s="98">
        <f t="shared" si="32"/>
        <v>19600</v>
      </c>
      <c r="G558" s="99">
        <v>27</v>
      </c>
      <c r="H558" s="98">
        <f t="shared" si="33"/>
        <v>18900</v>
      </c>
      <c r="I558" s="98">
        <f t="shared" si="34"/>
        <v>1</v>
      </c>
      <c r="J558" s="98">
        <f t="shared" si="35"/>
        <v>700</v>
      </c>
      <c r="K558" s="100">
        <v>686</v>
      </c>
      <c r="L558" s="96" t="s">
        <v>31</v>
      </c>
      <c r="M558" s="101" t="s">
        <v>14</v>
      </c>
    </row>
    <row r="559" spans="1:13" x14ac:dyDescent="0.3">
      <c r="A559" s="94">
        <v>42019.687048611115</v>
      </c>
      <c r="B559" s="95">
        <v>39</v>
      </c>
      <c r="C559" s="96" t="s">
        <v>29</v>
      </c>
      <c r="D559" s="97">
        <v>478</v>
      </c>
      <c r="E559" s="98">
        <v>28</v>
      </c>
      <c r="F559" s="98">
        <f t="shared" si="32"/>
        <v>13384</v>
      </c>
      <c r="G559" s="99">
        <v>27</v>
      </c>
      <c r="H559" s="98">
        <f t="shared" si="33"/>
        <v>12906</v>
      </c>
      <c r="I559" s="98">
        <f t="shared" si="34"/>
        <v>1</v>
      </c>
      <c r="J559" s="98">
        <f t="shared" si="35"/>
        <v>478</v>
      </c>
      <c r="K559" s="100">
        <v>846</v>
      </c>
      <c r="L559" s="96" t="s">
        <v>30</v>
      </c>
      <c r="M559" s="101" t="s">
        <v>17</v>
      </c>
    </row>
    <row r="560" spans="1:13" x14ac:dyDescent="0.3">
      <c r="A560" s="94">
        <v>42037.947094907409</v>
      </c>
      <c r="B560" s="95">
        <v>39</v>
      </c>
      <c r="C560" s="96" t="s">
        <v>29</v>
      </c>
      <c r="D560" s="97">
        <v>640</v>
      </c>
      <c r="E560" s="98">
        <v>28</v>
      </c>
      <c r="F560" s="98">
        <f t="shared" si="32"/>
        <v>17920</v>
      </c>
      <c r="G560" s="99">
        <v>27</v>
      </c>
      <c r="H560" s="98">
        <f t="shared" si="33"/>
        <v>17280</v>
      </c>
      <c r="I560" s="98">
        <f t="shared" si="34"/>
        <v>1</v>
      </c>
      <c r="J560" s="98">
        <f t="shared" si="35"/>
        <v>640</v>
      </c>
      <c r="K560" s="100">
        <v>846</v>
      </c>
      <c r="L560" s="96" t="s">
        <v>30</v>
      </c>
      <c r="M560" s="101" t="s">
        <v>17</v>
      </c>
    </row>
    <row r="561" spans="1:13" x14ac:dyDescent="0.3">
      <c r="A561" s="94">
        <v>42142.851481481484</v>
      </c>
      <c r="B561" s="95">
        <v>39</v>
      </c>
      <c r="C561" s="96" t="s">
        <v>29</v>
      </c>
      <c r="D561" s="97">
        <v>650</v>
      </c>
      <c r="E561" s="98">
        <v>28</v>
      </c>
      <c r="F561" s="98">
        <f t="shared" si="32"/>
        <v>18200</v>
      </c>
      <c r="G561" s="99">
        <v>27</v>
      </c>
      <c r="H561" s="98">
        <f t="shared" si="33"/>
        <v>17550</v>
      </c>
      <c r="I561" s="98">
        <f t="shared" si="34"/>
        <v>1</v>
      </c>
      <c r="J561" s="98">
        <f t="shared" si="35"/>
        <v>650</v>
      </c>
      <c r="K561" s="100">
        <v>846</v>
      </c>
      <c r="L561" s="96" t="s">
        <v>30</v>
      </c>
      <c r="M561" s="101" t="s">
        <v>17</v>
      </c>
    </row>
    <row r="562" spans="1:13" x14ac:dyDescent="0.3">
      <c r="A562" s="94">
        <v>42019.687048611115</v>
      </c>
      <c r="B562" s="95">
        <v>39</v>
      </c>
      <c r="C562" s="96" t="s">
        <v>29</v>
      </c>
      <c r="D562" s="97">
        <v>710</v>
      </c>
      <c r="E562" s="98">
        <v>28</v>
      </c>
      <c r="F562" s="98">
        <f t="shared" si="32"/>
        <v>19880</v>
      </c>
      <c r="G562" s="99">
        <v>27</v>
      </c>
      <c r="H562" s="98">
        <f t="shared" si="33"/>
        <v>19170</v>
      </c>
      <c r="I562" s="98">
        <f t="shared" si="34"/>
        <v>1</v>
      </c>
      <c r="J562" s="98">
        <f t="shared" si="35"/>
        <v>710</v>
      </c>
      <c r="K562" s="100">
        <v>846</v>
      </c>
      <c r="L562" s="96" t="s">
        <v>30</v>
      </c>
      <c r="M562" s="101" t="s">
        <v>17</v>
      </c>
    </row>
    <row r="563" spans="1:13" x14ac:dyDescent="0.3">
      <c r="A563" s="94">
        <v>42037.947094907409</v>
      </c>
      <c r="B563" s="95">
        <v>39</v>
      </c>
      <c r="C563" s="96" t="s">
        <v>29</v>
      </c>
      <c r="D563" s="97">
        <v>987</v>
      </c>
      <c r="E563" s="98">
        <v>28</v>
      </c>
      <c r="F563" s="98">
        <f t="shared" si="32"/>
        <v>27636</v>
      </c>
      <c r="G563" s="99">
        <v>27</v>
      </c>
      <c r="H563" s="98">
        <f t="shared" si="33"/>
        <v>26649</v>
      </c>
      <c r="I563" s="98">
        <f t="shared" si="34"/>
        <v>1</v>
      </c>
      <c r="J563" s="98">
        <f t="shared" si="35"/>
        <v>987</v>
      </c>
      <c r="K563" s="100">
        <v>846</v>
      </c>
      <c r="L563" s="96" t="s">
        <v>30</v>
      </c>
      <c r="M563" s="101" t="s">
        <v>17</v>
      </c>
    </row>
    <row r="564" spans="1:13" x14ac:dyDescent="0.3">
      <c r="A564" s="102">
        <v>42305.334224537037</v>
      </c>
      <c r="B564" s="103">
        <v>45</v>
      </c>
      <c r="C564" s="104" t="s">
        <v>20</v>
      </c>
      <c r="D564" s="105">
        <v>500</v>
      </c>
      <c r="E564" s="106">
        <v>12</v>
      </c>
      <c r="F564" s="106">
        <f t="shared" si="32"/>
        <v>6000</v>
      </c>
      <c r="G564" s="107">
        <v>8</v>
      </c>
      <c r="H564" s="106">
        <f t="shared" si="33"/>
        <v>4000</v>
      </c>
      <c r="I564" s="106">
        <f t="shared" si="34"/>
        <v>4</v>
      </c>
      <c r="J564" s="106">
        <f t="shared" si="35"/>
        <v>2000</v>
      </c>
      <c r="K564" s="108">
        <v>7</v>
      </c>
      <c r="L564" s="104" t="s">
        <v>24</v>
      </c>
      <c r="M564" s="109" t="s">
        <v>14</v>
      </c>
    </row>
    <row r="565" spans="1:13" x14ac:dyDescent="0.3">
      <c r="A565" s="102">
        <v>42047</v>
      </c>
      <c r="B565" s="103">
        <v>45</v>
      </c>
      <c r="C565" s="104" t="s">
        <v>20</v>
      </c>
      <c r="D565" s="105">
        <v>600</v>
      </c>
      <c r="E565" s="106">
        <v>12</v>
      </c>
      <c r="F565" s="106">
        <f t="shared" si="32"/>
        <v>7200</v>
      </c>
      <c r="G565" s="107">
        <v>8</v>
      </c>
      <c r="H565" s="106">
        <f t="shared" si="33"/>
        <v>4800</v>
      </c>
      <c r="I565" s="106">
        <f t="shared" si="34"/>
        <v>4</v>
      </c>
      <c r="J565" s="106">
        <f t="shared" si="35"/>
        <v>2400</v>
      </c>
      <c r="K565" s="108">
        <v>7</v>
      </c>
      <c r="L565" s="104" t="s">
        <v>24</v>
      </c>
      <c r="M565" s="109" t="s">
        <v>14</v>
      </c>
    </row>
    <row r="566" spans="1:13" x14ac:dyDescent="0.3">
      <c r="A566" s="102">
        <v>42047</v>
      </c>
      <c r="B566" s="103">
        <v>45</v>
      </c>
      <c r="C566" s="104" t="s">
        <v>20</v>
      </c>
      <c r="D566" s="105">
        <v>700</v>
      </c>
      <c r="E566" s="106">
        <v>12</v>
      </c>
      <c r="F566" s="106">
        <f t="shared" si="32"/>
        <v>8400</v>
      </c>
      <c r="G566" s="107">
        <v>8</v>
      </c>
      <c r="H566" s="106">
        <f t="shared" si="33"/>
        <v>5600</v>
      </c>
      <c r="I566" s="106">
        <f t="shared" si="34"/>
        <v>4</v>
      </c>
      <c r="J566" s="106">
        <f t="shared" si="35"/>
        <v>2800</v>
      </c>
      <c r="K566" s="108">
        <v>7</v>
      </c>
      <c r="L566" s="104" t="s">
        <v>24</v>
      </c>
      <c r="M566" s="109" t="s">
        <v>17</v>
      </c>
    </row>
    <row r="567" spans="1:13" x14ac:dyDescent="0.3">
      <c r="A567" s="102">
        <v>42177</v>
      </c>
      <c r="B567" s="103">
        <v>45</v>
      </c>
      <c r="C567" s="104" t="s">
        <v>20</v>
      </c>
      <c r="D567" s="105">
        <v>700</v>
      </c>
      <c r="E567" s="106">
        <v>12</v>
      </c>
      <c r="F567" s="106">
        <f t="shared" si="32"/>
        <v>8400</v>
      </c>
      <c r="G567" s="107">
        <v>8</v>
      </c>
      <c r="H567" s="106">
        <f t="shared" si="33"/>
        <v>5600</v>
      </c>
      <c r="I567" s="106">
        <f t="shared" si="34"/>
        <v>4</v>
      </c>
      <c r="J567" s="106">
        <f t="shared" si="35"/>
        <v>2800</v>
      </c>
      <c r="K567" s="108">
        <v>7</v>
      </c>
      <c r="L567" s="104" t="s">
        <v>24</v>
      </c>
      <c r="M567" s="109" t="s">
        <v>14</v>
      </c>
    </row>
    <row r="568" spans="1:13" x14ac:dyDescent="0.3">
      <c r="A568" s="102">
        <v>42047</v>
      </c>
      <c r="B568" s="103">
        <v>45</v>
      </c>
      <c r="C568" s="104" t="s">
        <v>20</v>
      </c>
      <c r="D568" s="105">
        <v>1000</v>
      </c>
      <c r="E568" s="106">
        <v>12</v>
      </c>
      <c r="F568" s="106">
        <f t="shared" si="32"/>
        <v>12000</v>
      </c>
      <c r="G568" s="107">
        <v>8</v>
      </c>
      <c r="H568" s="106">
        <f t="shared" si="33"/>
        <v>8000</v>
      </c>
      <c r="I568" s="106">
        <f t="shared" si="34"/>
        <v>4</v>
      </c>
      <c r="J568" s="106">
        <f t="shared" si="35"/>
        <v>4000</v>
      </c>
      <c r="K568" s="108">
        <v>7</v>
      </c>
      <c r="L568" s="104" t="s">
        <v>24</v>
      </c>
      <c r="M568" s="109" t="s">
        <v>17</v>
      </c>
    </row>
    <row r="569" spans="1:13" x14ac:dyDescent="0.3">
      <c r="A569" s="102">
        <v>42047</v>
      </c>
      <c r="B569" s="103">
        <v>45</v>
      </c>
      <c r="C569" s="104" t="s">
        <v>20</v>
      </c>
      <c r="D569" s="105">
        <v>1000</v>
      </c>
      <c r="E569" s="106">
        <v>12</v>
      </c>
      <c r="F569" s="106">
        <f t="shared" si="32"/>
        <v>12000</v>
      </c>
      <c r="G569" s="107">
        <v>8</v>
      </c>
      <c r="H569" s="106">
        <f t="shared" si="33"/>
        <v>8000</v>
      </c>
      <c r="I569" s="106">
        <f t="shared" si="34"/>
        <v>4</v>
      </c>
      <c r="J569" s="106">
        <f t="shared" si="35"/>
        <v>4000</v>
      </c>
      <c r="K569" s="108">
        <v>7</v>
      </c>
      <c r="L569" s="104" t="s">
        <v>24</v>
      </c>
      <c r="M569" s="109" t="s">
        <v>14</v>
      </c>
    </row>
    <row r="570" spans="1:13" x14ac:dyDescent="0.3">
      <c r="A570" s="102">
        <v>42090.102986111109</v>
      </c>
      <c r="B570" s="103">
        <v>45</v>
      </c>
      <c r="C570" s="104" t="s">
        <v>20</v>
      </c>
      <c r="D570" s="105">
        <v>100</v>
      </c>
      <c r="E570" s="106">
        <v>12</v>
      </c>
      <c r="F570" s="106">
        <f t="shared" si="32"/>
        <v>1200</v>
      </c>
      <c r="G570" s="107">
        <v>8</v>
      </c>
      <c r="H570" s="106">
        <f t="shared" si="33"/>
        <v>800</v>
      </c>
      <c r="I570" s="106">
        <f t="shared" si="34"/>
        <v>4</v>
      </c>
      <c r="J570" s="106">
        <f t="shared" si="35"/>
        <v>400</v>
      </c>
      <c r="K570" s="108">
        <v>14</v>
      </c>
      <c r="L570" s="104" t="s">
        <v>25</v>
      </c>
      <c r="M570" s="109" t="s">
        <v>14</v>
      </c>
    </row>
    <row r="571" spans="1:13" x14ac:dyDescent="0.3">
      <c r="A571" s="102">
        <v>42305.334224537037</v>
      </c>
      <c r="B571" s="103">
        <v>45</v>
      </c>
      <c r="C571" s="104" t="s">
        <v>20</v>
      </c>
      <c r="D571" s="105">
        <v>600</v>
      </c>
      <c r="E571" s="106">
        <v>12</v>
      </c>
      <c r="F571" s="106">
        <f t="shared" si="32"/>
        <v>7200</v>
      </c>
      <c r="G571" s="107">
        <v>8</v>
      </c>
      <c r="H571" s="106">
        <f t="shared" si="33"/>
        <v>4800</v>
      </c>
      <c r="I571" s="106">
        <f t="shared" si="34"/>
        <v>4</v>
      </c>
      <c r="J571" s="106">
        <f t="shared" si="35"/>
        <v>2400</v>
      </c>
      <c r="K571" s="108">
        <v>14</v>
      </c>
      <c r="L571" s="104" t="s">
        <v>25</v>
      </c>
      <c r="M571" s="109" t="s">
        <v>14</v>
      </c>
    </row>
    <row r="572" spans="1:13" x14ac:dyDescent="0.3">
      <c r="A572" s="102">
        <v>42305.334224537037</v>
      </c>
      <c r="B572" s="103">
        <v>45</v>
      </c>
      <c r="C572" s="104" t="s">
        <v>20</v>
      </c>
      <c r="D572" s="105">
        <v>700</v>
      </c>
      <c r="E572" s="106">
        <v>12</v>
      </c>
      <c r="F572" s="106">
        <f t="shared" si="32"/>
        <v>8400</v>
      </c>
      <c r="G572" s="107">
        <v>8</v>
      </c>
      <c r="H572" s="106">
        <f t="shared" si="33"/>
        <v>5600</v>
      </c>
      <c r="I572" s="106">
        <f t="shared" si="34"/>
        <v>4</v>
      </c>
      <c r="J572" s="106">
        <f t="shared" si="35"/>
        <v>2800</v>
      </c>
      <c r="K572" s="108">
        <v>14</v>
      </c>
      <c r="L572" s="104" t="s">
        <v>25</v>
      </c>
      <c r="M572" s="109" t="s">
        <v>14</v>
      </c>
    </row>
    <row r="573" spans="1:13" x14ac:dyDescent="0.3">
      <c r="A573" s="102">
        <v>42305.334224537037</v>
      </c>
      <c r="B573" s="103">
        <v>45</v>
      </c>
      <c r="C573" s="104" t="s">
        <v>20</v>
      </c>
      <c r="D573" s="105">
        <v>200</v>
      </c>
      <c r="E573" s="106">
        <v>12</v>
      </c>
      <c r="F573" s="106">
        <f t="shared" si="32"/>
        <v>2400</v>
      </c>
      <c r="G573" s="107">
        <v>8</v>
      </c>
      <c r="H573" s="106">
        <f t="shared" si="33"/>
        <v>1600</v>
      </c>
      <c r="I573" s="106">
        <f t="shared" si="34"/>
        <v>4</v>
      </c>
      <c r="J573" s="106">
        <f t="shared" si="35"/>
        <v>800</v>
      </c>
      <c r="K573" s="108">
        <v>23</v>
      </c>
      <c r="L573" s="104" t="s">
        <v>21</v>
      </c>
      <c r="M573" s="109" t="s">
        <v>17</v>
      </c>
    </row>
    <row r="574" spans="1:13" x14ac:dyDescent="0.3">
      <c r="A574" s="102">
        <v>42056.160925925928</v>
      </c>
      <c r="B574" s="103">
        <v>45</v>
      </c>
      <c r="C574" s="104" t="s">
        <v>20</v>
      </c>
      <c r="D574" s="105">
        <v>500</v>
      </c>
      <c r="E574" s="106">
        <v>12</v>
      </c>
      <c r="F574" s="106">
        <f t="shared" si="32"/>
        <v>6000</v>
      </c>
      <c r="G574" s="107">
        <v>8</v>
      </c>
      <c r="H574" s="106">
        <f t="shared" si="33"/>
        <v>4000</v>
      </c>
      <c r="I574" s="106">
        <f t="shared" si="34"/>
        <v>4</v>
      </c>
      <c r="J574" s="106">
        <f t="shared" si="35"/>
        <v>2000</v>
      </c>
      <c r="K574" s="108">
        <v>23</v>
      </c>
      <c r="L574" s="104" t="s">
        <v>21</v>
      </c>
      <c r="M574" s="109" t="s">
        <v>14</v>
      </c>
    </row>
    <row r="575" spans="1:13" x14ac:dyDescent="0.3">
      <c r="A575" s="102">
        <v>42184.539606481485</v>
      </c>
      <c r="B575" s="103">
        <v>45</v>
      </c>
      <c r="C575" s="104" t="s">
        <v>20</v>
      </c>
      <c r="D575" s="105">
        <v>600</v>
      </c>
      <c r="E575" s="106">
        <v>12</v>
      </c>
      <c r="F575" s="106">
        <f t="shared" si="32"/>
        <v>7200</v>
      </c>
      <c r="G575" s="107">
        <v>8</v>
      </c>
      <c r="H575" s="106">
        <f t="shared" si="33"/>
        <v>4800</v>
      </c>
      <c r="I575" s="106">
        <f t="shared" si="34"/>
        <v>4</v>
      </c>
      <c r="J575" s="106">
        <f t="shared" si="35"/>
        <v>2400</v>
      </c>
      <c r="K575" s="108">
        <v>23</v>
      </c>
      <c r="L575" s="104" t="s">
        <v>21</v>
      </c>
      <c r="M575" s="109" t="s">
        <v>17</v>
      </c>
    </row>
    <row r="576" spans="1:13" x14ac:dyDescent="0.3">
      <c r="A576" s="102">
        <v>42244.334224537037</v>
      </c>
      <c r="B576" s="103">
        <v>45</v>
      </c>
      <c r="C576" s="104" t="s">
        <v>20</v>
      </c>
      <c r="D576" s="105">
        <v>2000</v>
      </c>
      <c r="E576" s="106">
        <v>12</v>
      </c>
      <c r="F576" s="106">
        <f t="shared" si="32"/>
        <v>24000</v>
      </c>
      <c r="G576" s="107">
        <v>8</v>
      </c>
      <c r="H576" s="106">
        <f t="shared" si="33"/>
        <v>16000</v>
      </c>
      <c r="I576" s="106">
        <f t="shared" si="34"/>
        <v>4</v>
      </c>
      <c r="J576" s="106">
        <f t="shared" si="35"/>
        <v>8000</v>
      </c>
      <c r="K576" s="108">
        <v>23</v>
      </c>
      <c r="L576" s="104" t="s">
        <v>21</v>
      </c>
      <c r="M576" s="109" t="s">
        <v>17</v>
      </c>
    </row>
    <row r="577" spans="1:13" x14ac:dyDescent="0.3">
      <c r="A577" s="102">
        <v>42305.334224537037</v>
      </c>
      <c r="B577" s="103">
        <v>45</v>
      </c>
      <c r="C577" s="104" t="s">
        <v>20</v>
      </c>
      <c r="D577" s="105">
        <v>2000</v>
      </c>
      <c r="E577" s="106">
        <v>12</v>
      </c>
      <c r="F577" s="106">
        <f t="shared" si="32"/>
        <v>24000</v>
      </c>
      <c r="G577" s="107">
        <v>8</v>
      </c>
      <c r="H577" s="106">
        <f t="shared" si="33"/>
        <v>16000</v>
      </c>
      <c r="I577" s="106">
        <f t="shared" si="34"/>
        <v>4</v>
      </c>
      <c r="J577" s="106">
        <f t="shared" si="35"/>
        <v>8000</v>
      </c>
      <c r="K577" s="108">
        <v>23</v>
      </c>
      <c r="L577" s="104" t="s">
        <v>21</v>
      </c>
      <c r="M577" s="109" t="s">
        <v>17</v>
      </c>
    </row>
    <row r="578" spans="1:13" x14ac:dyDescent="0.3">
      <c r="A578" s="102">
        <v>42054.536412037036</v>
      </c>
      <c r="B578" s="103">
        <v>45</v>
      </c>
      <c r="C578" s="104" t="s">
        <v>20</v>
      </c>
      <c r="D578" s="105">
        <v>600</v>
      </c>
      <c r="E578" s="106">
        <v>12</v>
      </c>
      <c r="F578" s="106">
        <f t="shared" si="32"/>
        <v>7200</v>
      </c>
      <c r="G578" s="107">
        <v>8</v>
      </c>
      <c r="H578" s="106">
        <f t="shared" si="33"/>
        <v>4800</v>
      </c>
      <c r="I578" s="106">
        <f t="shared" si="34"/>
        <v>4</v>
      </c>
      <c r="J578" s="106">
        <f t="shared" si="35"/>
        <v>2400</v>
      </c>
      <c r="K578" s="108">
        <v>95</v>
      </c>
      <c r="L578" s="104" t="s">
        <v>23</v>
      </c>
      <c r="M578" s="109" t="s">
        <v>17</v>
      </c>
    </row>
    <row r="579" spans="1:13" x14ac:dyDescent="0.3">
      <c r="A579" s="102">
        <v>42048</v>
      </c>
      <c r="B579" s="103">
        <v>45</v>
      </c>
      <c r="C579" s="104" t="s">
        <v>20</v>
      </c>
      <c r="D579" s="105">
        <v>1000</v>
      </c>
      <c r="E579" s="106">
        <v>12</v>
      </c>
      <c r="F579" s="106">
        <f t="shared" ref="F579:F642" si="36">E579*D579</f>
        <v>12000</v>
      </c>
      <c r="G579" s="107">
        <v>8</v>
      </c>
      <c r="H579" s="106">
        <f t="shared" ref="H579:H642" si="37">G579*D579</f>
        <v>8000</v>
      </c>
      <c r="I579" s="106">
        <f t="shared" ref="I579:I642" si="38">E579-G579</f>
        <v>4</v>
      </c>
      <c r="J579" s="106">
        <f t="shared" ref="J579:J642" si="39">I579*D579</f>
        <v>4000</v>
      </c>
      <c r="K579" s="108">
        <v>95</v>
      </c>
      <c r="L579" s="104" t="s">
        <v>23</v>
      </c>
      <c r="M579" s="109" t="s">
        <v>17</v>
      </c>
    </row>
    <row r="580" spans="1:13" x14ac:dyDescent="0.3">
      <c r="A580" s="102">
        <v>42076</v>
      </c>
      <c r="B580" s="103">
        <v>45</v>
      </c>
      <c r="C580" s="104" t="s">
        <v>20</v>
      </c>
      <c r="D580" s="105">
        <v>1000</v>
      </c>
      <c r="E580" s="106">
        <v>12</v>
      </c>
      <c r="F580" s="106">
        <f t="shared" si="36"/>
        <v>12000</v>
      </c>
      <c r="G580" s="107">
        <v>8</v>
      </c>
      <c r="H580" s="106">
        <f t="shared" si="37"/>
        <v>8000</v>
      </c>
      <c r="I580" s="106">
        <f t="shared" si="38"/>
        <v>4</v>
      </c>
      <c r="J580" s="106">
        <f t="shared" si="39"/>
        <v>4000</v>
      </c>
      <c r="K580" s="108">
        <v>95</v>
      </c>
      <c r="L580" s="104" t="s">
        <v>23</v>
      </c>
      <c r="M580" s="109" t="s">
        <v>17</v>
      </c>
    </row>
    <row r="581" spans="1:13" x14ac:dyDescent="0.3">
      <c r="A581" s="102">
        <v>42051.302164351851</v>
      </c>
      <c r="B581" s="103">
        <v>45</v>
      </c>
      <c r="C581" s="104" t="s">
        <v>20</v>
      </c>
      <c r="D581" s="105">
        <v>1000</v>
      </c>
      <c r="E581" s="106">
        <v>12</v>
      </c>
      <c r="F581" s="106">
        <f t="shared" si="36"/>
        <v>12000</v>
      </c>
      <c r="G581" s="107">
        <v>8</v>
      </c>
      <c r="H581" s="106">
        <f t="shared" si="37"/>
        <v>8000</v>
      </c>
      <c r="I581" s="106">
        <f t="shared" si="38"/>
        <v>4</v>
      </c>
      <c r="J581" s="106">
        <f t="shared" si="39"/>
        <v>4000</v>
      </c>
      <c r="K581" s="108">
        <v>450</v>
      </c>
      <c r="L581" s="104" t="s">
        <v>18</v>
      </c>
      <c r="M581" s="109" t="s">
        <v>19</v>
      </c>
    </row>
    <row r="582" spans="1:13" x14ac:dyDescent="0.3">
      <c r="A582" s="102">
        <v>42052.916250000002</v>
      </c>
      <c r="B582" s="103">
        <v>45</v>
      </c>
      <c r="C582" s="104" t="s">
        <v>20</v>
      </c>
      <c r="D582" s="105">
        <v>1000</v>
      </c>
      <c r="E582" s="106">
        <v>12</v>
      </c>
      <c r="F582" s="106">
        <f t="shared" si="36"/>
        <v>12000</v>
      </c>
      <c r="G582" s="107">
        <v>8</v>
      </c>
      <c r="H582" s="106">
        <f t="shared" si="37"/>
        <v>8000</v>
      </c>
      <c r="I582" s="106">
        <f t="shared" si="38"/>
        <v>4</v>
      </c>
      <c r="J582" s="106">
        <f t="shared" si="39"/>
        <v>4000</v>
      </c>
      <c r="K582" s="108">
        <v>450</v>
      </c>
      <c r="L582" s="104" t="s">
        <v>18</v>
      </c>
      <c r="M582" s="109" t="s">
        <v>19</v>
      </c>
    </row>
    <row r="583" spans="1:13" x14ac:dyDescent="0.3">
      <c r="A583" s="102">
        <v>42053.213356481479</v>
      </c>
      <c r="B583" s="103">
        <v>45</v>
      </c>
      <c r="C583" s="104" t="s">
        <v>20</v>
      </c>
      <c r="D583" s="105">
        <v>1000</v>
      </c>
      <c r="E583" s="106">
        <v>12</v>
      </c>
      <c r="F583" s="106">
        <f t="shared" si="36"/>
        <v>12000</v>
      </c>
      <c r="G583" s="107">
        <v>8</v>
      </c>
      <c r="H583" s="106">
        <f t="shared" si="37"/>
        <v>8000</v>
      </c>
      <c r="I583" s="106">
        <f t="shared" si="38"/>
        <v>4</v>
      </c>
      <c r="J583" s="106">
        <f t="shared" si="39"/>
        <v>4000</v>
      </c>
      <c r="K583" s="108">
        <v>450</v>
      </c>
      <c r="L583" s="104" t="s">
        <v>18</v>
      </c>
      <c r="M583" s="109" t="s">
        <v>19</v>
      </c>
    </row>
    <row r="584" spans="1:13" x14ac:dyDescent="0.3">
      <c r="A584" s="102">
        <v>42341</v>
      </c>
      <c r="B584" s="103">
        <v>45</v>
      </c>
      <c r="C584" s="104" t="s">
        <v>20</v>
      </c>
      <c r="D584" s="105">
        <v>1000</v>
      </c>
      <c r="E584" s="106">
        <v>12</v>
      </c>
      <c r="F584" s="106">
        <f t="shared" si="36"/>
        <v>12000</v>
      </c>
      <c r="G584" s="107">
        <v>8</v>
      </c>
      <c r="H584" s="106">
        <f t="shared" si="37"/>
        <v>8000</v>
      </c>
      <c r="I584" s="106">
        <f t="shared" si="38"/>
        <v>4</v>
      </c>
      <c r="J584" s="106">
        <f t="shared" si="39"/>
        <v>4000</v>
      </c>
      <c r="K584" s="108">
        <v>450</v>
      </c>
      <c r="L584" s="104" t="s">
        <v>18</v>
      </c>
      <c r="M584" s="109" t="s">
        <v>19</v>
      </c>
    </row>
    <row r="585" spans="1:13" x14ac:dyDescent="0.3">
      <c r="A585" s="102">
        <v>42305.334224537037</v>
      </c>
      <c r="B585" s="103">
        <v>45</v>
      </c>
      <c r="C585" s="104" t="s">
        <v>20</v>
      </c>
      <c r="D585" s="105">
        <v>200</v>
      </c>
      <c r="E585" s="106">
        <v>12</v>
      </c>
      <c r="F585" s="106">
        <f t="shared" si="36"/>
        <v>2400</v>
      </c>
      <c r="G585" s="107">
        <v>8</v>
      </c>
      <c r="H585" s="106">
        <f t="shared" si="37"/>
        <v>1600</v>
      </c>
      <c r="I585" s="106">
        <f t="shared" si="38"/>
        <v>4</v>
      </c>
      <c r="J585" s="106">
        <f t="shared" si="39"/>
        <v>800</v>
      </c>
      <c r="K585" s="108">
        <v>557</v>
      </c>
      <c r="L585" s="104" t="s">
        <v>27</v>
      </c>
      <c r="M585" s="109" t="s">
        <v>17</v>
      </c>
    </row>
    <row r="586" spans="1:13" x14ac:dyDescent="0.3">
      <c r="A586" s="102">
        <v>42305.334224537037</v>
      </c>
      <c r="B586" s="103">
        <v>45</v>
      </c>
      <c r="C586" s="104" t="s">
        <v>20</v>
      </c>
      <c r="D586" s="105">
        <v>500</v>
      </c>
      <c r="E586" s="106">
        <v>12</v>
      </c>
      <c r="F586" s="106">
        <f t="shared" si="36"/>
        <v>6000</v>
      </c>
      <c r="G586" s="107">
        <v>8</v>
      </c>
      <c r="H586" s="106">
        <f t="shared" si="37"/>
        <v>4000</v>
      </c>
      <c r="I586" s="106">
        <f t="shared" si="38"/>
        <v>4</v>
      </c>
      <c r="J586" s="106">
        <f t="shared" si="39"/>
        <v>2000</v>
      </c>
      <c r="K586" s="108">
        <v>557</v>
      </c>
      <c r="L586" s="104" t="s">
        <v>27</v>
      </c>
      <c r="M586" s="109" t="s">
        <v>17</v>
      </c>
    </row>
    <row r="587" spans="1:13" x14ac:dyDescent="0.3">
      <c r="A587" s="102">
        <v>42175.048634259256</v>
      </c>
      <c r="B587" s="103">
        <v>45</v>
      </c>
      <c r="C587" s="104" t="s">
        <v>20</v>
      </c>
      <c r="D587" s="105">
        <v>500</v>
      </c>
      <c r="E587" s="106">
        <v>12</v>
      </c>
      <c r="F587" s="106">
        <f t="shared" si="36"/>
        <v>6000</v>
      </c>
      <c r="G587" s="107">
        <v>8</v>
      </c>
      <c r="H587" s="106">
        <f t="shared" si="37"/>
        <v>4000</v>
      </c>
      <c r="I587" s="106">
        <f t="shared" si="38"/>
        <v>4</v>
      </c>
      <c r="J587" s="106">
        <f t="shared" si="39"/>
        <v>2000</v>
      </c>
      <c r="K587" s="108">
        <v>557</v>
      </c>
      <c r="L587" s="104" t="s">
        <v>27</v>
      </c>
      <c r="M587" s="109" t="s">
        <v>14</v>
      </c>
    </row>
    <row r="588" spans="1:13" x14ac:dyDescent="0.3">
      <c r="A588" s="102">
        <v>42047</v>
      </c>
      <c r="B588" s="103">
        <v>45</v>
      </c>
      <c r="C588" s="104" t="s">
        <v>20</v>
      </c>
      <c r="D588" s="105">
        <v>200</v>
      </c>
      <c r="E588" s="106">
        <v>12</v>
      </c>
      <c r="F588" s="106">
        <f t="shared" si="36"/>
        <v>2400</v>
      </c>
      <c r="G588" s="107">
        <v>8</v>
      </c>
      <c r="H588" s="106">
        <f t="shared" si="37"/>
        <v>1600</v>
      </c>
      <c r="I588" s="106">
        <f t="shared" si="38"/>
        <v>4</v>
      </c>
      <c r="J588" s="106">
        <f t="shared" si="39"/>
        <v>800</v>
      </c>
      <c r="K588" s="108">
        <v>572</v>
      </c>
      <c r="L588" s="104" t="s">
        <v>16</v>
      </c>
      <c r="M588" s="109" t="s">
        <v>17</v>
      </c>
    </row>
    <row r="589" spans="1:13" x14ac:dyDescent="0.3">
      <c r="A589" s="102">
        <v>42301.598298611112</v>
      </c>
      <c r="B589" s="103">
        <v>45</v>
      </c>
      <c r="C589" s="104" t="s">
        <v>20</v>
      </c>
      <c r="D589" s="105">
        <v>600</v>
      </c>
      <c r="E589" s="106">
        <v>12</v>
      </c>
      <c r="F589" s="106">
        <f t="shared" si="36"/>
        <v>7200</v>
      </c>
      <c r="G589" s="107">
        <v>8</v>
      </c>
      <c r="H589" s="106">
        <f t="shared" si="37"/>
        <v>4800</v>
      </c>
      <c r="I589" s="106">
        <f t="shared" si="38"/>
        <v>4</v>
      </c>
      <c r="J589" s="106">
        <f t="shared" si="39"/>
        <v>2400</v>
      </c>
      <c r="K589" s="108">
        <v>572</v>
      </c>
      <c r="L589" s="104" t="s">
        <v>16</v>
      </c>
      <c r="M589" s="109" t="s">
        <v>38</v>
      </c>
    </row>
    <row r="590" spans="1:13" x14ac:dyDescent="0.3">
      <c r="A590" s="102">
        <v>42305.334224537037</v>
      </c>
      <c r="B590" s="103">
        <v>45</v>
      </c>
      <c r="C590" s="104" t="s">
        <v>20</v>
      </c>
      <c r="D590" s="105">
        <v>700</v>
      </c>
      <c r="E590" s="106">
        <v>12</v>
      </c>
      <c r="F590" s="106">
        <f t="shared" si="36"/>
        <v>8400</v>
      </c>
      <c r="G590" s="107">
        <v>8</v>
      </c>
      <c r="H590" s="106">
        <f t="shared" si="37"/>
        <v>5600</v>
      </c>
      <c r="I590" s="106">
        <f t="shared" si="38"/>
        <v>4</v>
      </c>
      <c r="J590" s="106">
        <f t="shared" si="39"/>
        <v>2800</v>
      </c>
      <c r="K590" s="108">
        <v>572</v>
      </c>
      <c r="L590" s="104" t="s">
        <v>16</v>
      </c>
      <c r="M590" s="109" t="s">
        <v>17</v>
      </c>
    </row>
    <row r="591" spans="1:13" x14ac:dyDescent="0.3">
      <c r="A591" s="102">
        <v>42241</v>
      </c>
      <c r="B591" s="103">
        <v>45</v>
      </c>
      <c r="C591" s="104" t="s">
        <v>20</v>
      </c>
      <c r="D591" s="105">
        <v>700</v>
      </c>
      <c r="E591" s="106">
        <v>12</v>
      </c>
      <c r="F591" s="106">
        <f t="shared" si="36"/>
        <v>8400</v>
      </c>
      <c r="G591" s="107">
        <v>8</v>
      </c>
      <c r="H591" s="106">
        <f t="shared" si="37"/>
        <v>5600</v>
      </c>
      <c r="I591" s="106">
        <f t="shared" si="38"/>
        <v>4</v>
      </c>
      <c r="J591" s="106">
        <f t="shared" si="39"/>
        <v>2800</v>
      </c>
      <c r="K591" s="108">
        <v>572</v>
      </c>
      <c r="L591" s="104" t="s">
        <v>16</v>
      </c>
      <c r="M591" s="109" t="s">
        <v>14</v>
      </c>
    </row>
    <row r="592" spans="1:13" x14ac:dyDescent="0.3">
      <c r="A592" s="102">
        <v>42397.334224537037</v>
      </c>
      <c r="B592" s="103">
        <v>45</v>
      </c>
      <c r="C592" s="104" t="s">
        <v>20</v>
      </c>
      <c r="D592" s="105">
        <v>100</v>
      </c>
      <c r="E592" s="106">
        <v>12</v>
      </c>
      <c r="F592" s="106">
        <f t="shared" si="36"/>
        <v>1200</v>
      </c>
      <c r="G592" s="107">
        <v>8</v>
      </c>
      <c r="H592" s="106">
        <f t="shared" si="37"/>
        <v>800</v>
      </c>
      <c r="I592" s="106">
        <f t="shared" si="38"/>
        <v>4</v>
      </c>
      <c r="J592" s="106">
        <f t="shared" si="39"/>
        <v>400</v>
      </c>
      <c r="K592" s="108">
        <v>686</v>
      </c>
      <c r="L592" s="104" t="s">
        <v>31</v>
      </c>
      <c r="M592" s="109" t="s">
        <v>14</v>
      </c>
    </row>
    <row r="593" spans="1:13" x14ac:dyDescent="0.3">
      <c r="A593" s="102">
        <v>42305.334224537037</v>
      </c>
      <c r="B593" s="103">
        <v>45</v>
      </c>
      <c r="C593" s="104" t="s">
        <v>20</v>
      </c>
      <c r="D593" s="105">
        <v>200</v>
      </c>
      <c r="E593" s="106">
        <v>12</v>
      </c>
      <c r="F593" s="106">
        <f t="shared" si="36"/>
        <v>2400</v>
      </c>
      <c r="G593" s="107">
        <v>8</v>
      </c>
      <c r="H593" s="106">
        <f t="shared" si="37"/>
        <v>1600</v>
      </c>
      <c r="I593" s="106">
        <f t="shared" si="38"/>
        <v>4</v>
      </c>
      <c r="J593" s="106">
        <f t="shared" si="39"/>
        <v>800</v>
      </c>
      <c r="K593" s="108">
        <v>686</v>
      </c>
      <c r="L593" s="104" t="s">
        <v>31</v>
      </c>
      <c r="M593" s="109" t="s">
        <v>14</v>
      </c>
    </row>
    <row r="594" spans="1:13" x14ac:dyDescent="0.3">
      <c r="A594" s="102">
        <v>42305.334224537037</v>
      </c>
      <c r="B594" s="103">
        <v>45</v>
      </c>
      <c r="C594" s="104" t="s">
        <v>20</v>
      </c>
      <c r="D594" s="105">
        <v>600</v>
      </c>
      <c r="E594" s="106">
        <v>12</v>
      </c>
      <c r="F594" s="106">
        <f t="shared" si="36"/>
        <v>7200</v>
      </c>
      <c r="G594" s="107">
        <v>8</v>
      </c>
      <c r="H594" s="106">
        <f t="shared" si="37"/>
        <v>4800</v>
      </c>
      <c r="I594" s="106">
        <f t="shared" si="38"/>
        <v>4</v>
      </c>
      <c r="J594" s="106">
        <f t="shared" si="39"/>
        <v>2400</v>
      </c>
      <c r="K594" s="108">
        <v>686</v>
      </c>
      <c r="L594" s="104" t="s">
        <v>31</v>
      </c>
      <c r="M594" s="109" t="s">
        <v>14</v>
      </c>
    </row>
    <row r="595" spans="1:13" x14ac:dyDescent="0.3">
      <c r="A595" s="102">
        <v>42305.334224537037</v>
      </c>
      <c r="B595" s="103">
        <v>45</v>
      </c>
      <c r="C595" s="104" t="s">
        <v>20</v>
      </c>
      <c r="D595" s="105">
        <v>700</v>
      </c>
      <c r="E595" s="106">
        <v>12</v>
      </c>
      <c r="F595" s="106">
        <f t="shared" si="36"/>
        <v>8400</v>
      </c>
      <c r="G595" s="107">
        <v>8</v>
      </c>
      <c r="H595" s="106">
        <f t="shared" si="37"/>
        <v>5600</v>
      </c>
      <c r="I595" s="106">
        <f t="shared" si="38"/>
        <v>4</v>
      </c>
      <c r="J595" s="106">
        <f t="shared" si="39"/>
        <v>2800</v>
      </c>
      <c r="K595" s="108">
        <v>686</v>
      </c>
      <c r="L595" s="104" t="s">
        <v>31</v>
      </c>
      <c r="M595" s="109" t="s">
        <v>17</v>
      </c>
    </row>
    <row r="596" spans="1:13" x14ac:dyDescent="0.3">
      <c r="A596" s="102">
        <v>42057.564791666664</v>
      </c>
      <c r="B596" s="103">
        <v>45</v>
      </c>
      <c r="C596" s="104" t="s">
        <v>20</v>
      </c>
      <c r="D596" s="105">
        <v>600</v>
      </c>
      <c r="E596" s="106">
        <v>12</v>
      </c>
      <c r="F596" s="106">
        <f t="shared" si="36"/>
        <v>7200</v>
      </c>
      <c r="G596" s="107">
        <v>8</v>
      </c>
      <c r="H596" s="106">
        <f t="shared" si="37"/>
        <v>4800</v>
      </c>
      <c r="I596" s="106">
        <f t="shared" si="38"/>
        <v>4</v>
      </c>
      <c r="J596" s="106">
        <f t="shared" si="39"/>
        <v>2400</v>
      </c>
      <c r="K596" s="108">
        <v>846</v>
      </c>
      <c r="L596" s="104" t="s">
        <v>30</v>
      </c>
      <c r="M596" s="109" t="s">
        <v>17</v>
      </c>
    </row>
    <row r="597" spans="1:13" x14ac:dyDescent="0.3">
      <c r="A597" s="102">
        <v>42047</v>
      </c>
      <c r="B597" s="103">
        <v>45</v>
      </c>
      <c r="C597" s="104" t="s">
        <v>20</v>
      </c>
      <c r="D597" s="105">
        <v>700</v>
      </c>
      <c r="E597" s="106">
        <v>12</v>
      </c>
      <c r="F597" s="106">
        <f t="shared" si="36"/>
        <v>8400</v>
      </c>
      <c r="G597" s="107">
        <v>8</v>
      </c>
      <c r="H597" s="106">
        <f t="shared" si="37"/>
        <v>5600</v>
      </c>
      <c r="I597" s="106">
        <f t="shared" si="38"/>
        <v>4</v>
      </c>
      <c r="J597" s="106">
        <f t="shared" si="39"/>
        <v>2800</v>
      </c>
      <c r="K597" s="108">
        <v>846</v>
      </c>
      <c r="L597" s="104" t="s">
        <v>30</v>
      </c>
      <c r="M597" s="109" t="s">
        <v>17</v>
      </c>
    </row>
    <row r="598" spans="1:13" x14ac:dyDescent="0.3">
      <c r="A598" s="110">
        <v>42171.012789351851</v>
      </c>
      <c r="B598" s="111">
        <v>85</v>
      </c>
      <c r="C598" s="112" t="s">
        <v>41</v>
      </c>
      <c r="D598" s="113">
        <v>550</v>
      </c>
      <c r="E598" s="114">
        <v>53</v>
      </c>
      <c r="F598" s="114">
        <f t="shared" si="36"/>
        <v>29150</v>
      </c>
      <c r="G598" s="115">
        <v>35</v>
      </c>
      <c r="H598" s="114">
        <f t="shared" si="37"/>
        <v>19250</v>
      </c>
      <c r="I598" s="114">
        <f t="shared" si="38"/>
        <v>18</v>
      </c>
      <c r="J598" s="114">
        <f t="shared" si="39"/>
        <v>9900</v>
      </c>
      <c r="K598" s="116">
        <v>7</v>
      </c>
      <c r="L598" s="112" t="s">
        <v>24</v>
      </c>
      <c r="M598" s="117" t="s">
        <v>14</v>
      </c>
    </row>
    <row r="599" spans="1:13" x14ac:dyDescent="0.3">
      <c r="A599" s="110">
        <v>42193.77685185185</v>
      </c>
      <c r="B599" s="111">
        <v>85</v>
      </c>
      <c r="C599" s="112" t="s">
        <v>41</v>
      </c>
      <c r="D599" s="113">
        <v>690</v>
      </c>
      <c r="E599" s="114">
        <v>53</v>
      </c>
      <c r="F599" s="114">
        <f t="shared" si="36"/>
        <v>36570</v>
      </c>
      <c r="G599" s="115">
        <v>35</v>
      </c>
      <c r="H599" s="114">
        <f t="shared" si="37"/>
        <v>24150</v>
      </c>
      <c r="I599" s="114">
        <f t="shared" si="38"/>
        <v>18</v>
      </c>
      <c r="J599" s="114">
        <f t="shared" si="39"/>
        <v>12420</v>
      </c>
      <c r="K599" s="116">
        <v>7</v>
      </c>
      <c r="L599" s="112" t="s">
        <v>24</v>
      </c>
      <c r="M599" s="117" t="s">
        <v>14</v>
      </c>
    </row>
    <row r="600" spans="1:13" x14ac:dyDescent="0.3">
      <c r="A600" s="110">
        <v>42019.647997685184</v>
      </c>
      <c r="B600" s="111">
        <v>85</v>
      </c>
      <c r="C600" s="112" t="s">
        <v>41</v>
      </c>
      <c r="D600" s="113">
        <v>236</v>
      </c>
      <c r="E600" s="114">
        <v>53</v>
      </c>
      <c r="F600" s="114">
        <f t="shared" si="36"/>
        <v>12508</v>
      </c>
      <c r="G600" s="115">
        <v>35</v>
      </c>
      <c r="H600" s="114">
        <f t="shared" si="37"/>
        <v>8260</v>
      </c>
      <c r="I600" s="114">
        <f t="shared" si="38"/>
        <v>18</v>
      </c>
      <c r="J600" s="114">
        <f t="shared" si="39"/>
        <v>4248</v>
      </c>
      <c r="K600" s="116">
        <v>14</v>
      </c>
      <c r="L600" s="112" t="s">
        <v>25</v>
      </c>
      <c r="M600" s="117" t="s">
        <v>14</v>
      </c>
    </row>
    <row r="601" spans="1:13" x14ac:dyDescent="0.3">
      <c r="A601" s="110">
        <v>42092.394791666666</v>
      </c>
      <c r="B601" s="111">
        <v>85</v>
      </c>
      <c r="C601" s="112" t="s">
        <v>41</v>
      </c>
      <c r="D601" s="113">
        <v>300</v>
      </c>
      <c r="E601" s="114">
        <v>53</v>
      </c>
      <c r="F601" s="114">
        <f t="shared" si="36"/>
        <v>15900</v>
      </c>
      <c r="G601" s="115">
        <v>35</v>
      </c>
      <c r="H601" s="114">
        <f t="shared" si="37"/>
        <v>10500</v>
      </c>
      <c r="I601" s="114">
        <f t="shared" si="38"/>
        <v>18</v>
      </c>
      <c r="J601" s="114">
        <f t="shared" si="39"/>
        <v>5400</v>
      </c>
      <c r="K601" s="116">
        <v>14</v>
      </c>
      <c r="L601" s="112" t="s">
        <v>25</v>
      </c>
      <c r="M601" s="117" t="s">
        <v>14</v>
      </c>
    </row>
    <row r="602" spans="1:13" x14ac:dyDescent="0.3">
      <c r="A602" s="110">
        <v>42019.647997685184</v>
      </c>
      <c r="B602" s="111">
        <v>85</v>
      </c>
      <c r="C602" s="112" t="s">
        <v>41</v>
      </c>
      <c r="D602" s="113">
        <v>330</v>
      </c>
      <c r="E602" s="114">
        <v>53</v>
      </c>
      <c r="F602" s="114">
        <f t="shared" si="36"/>
        <v>17490</v>
      </c>
      <c r="G602" s="115">
        <v>35</v>
      </c>
      <c r="H602" s="114">
        <f t="shared" si="37"/>
        <v>11550</v>
      </c>
      <c r="I602" s="114">
        <f t="shared" si="38"/>
        <v>18</v>
      </c>
      <c r="J602" s="114">
        <f t="shared" si="39"/>
        <v>5940</v>
      </c>
      <c r="K602" s="116">
        <v>14</v>
      </c>
      <c r="L602" s="112" t="s">
        <v>25</v>
      </c>
      <c r="M602" s="117" t="s">
        <v>14</v>
      </c>
    </row>
    <row r="603" spans="1:13" x14ac:dyDescent="0.3">
      <c r="A603" s="110">
        <v>42292.051099537035</v>
      </c>
      <c r="B603" s="111">
        <v>85</v>
      </c>
      <c r="C603" s="112" t="s">
        <v>41</v>
      </c>
      <c r="D603" s="113">
        <v>450</v>
      </c>
      <c r="E603" s="114">
        <v>53</v>
      </c>
      <c r="F603" s="114">
        <f t="shared" si="36"/>
        <v>23850</v>
      </c>
      <c r="G603" s="115">
        <v>35</v>
      </c>
      <c r="H603" s="114">
        <f t="shared" si="37"/>
        <v>15750</v>
      </c>
      <c r="I603" s="114">
        <f t="shared" si="38"/>
        <v>18</v>
      </c>
      <c r="J603" s="114">
        <f t="shared" si="39"/>
        <v>8100</v>
      </c>
      <c r="K603" s="116">
        <v>14</v>
      </c>
      <c r="L603" s="112" t="s">
        <v>25</v>
      </c>
      <c r="M603" s="117" t="s">
        <v>14</v>
      </c>
    </row>
    <row r="604" spans="1:13" x14ac:dyDescent="0.3">
      <c r="A604" s="110">
        <v>42092.394791666666</v>
      </c>
      <c r="B604" s="111">
        <v>85</v>
      </c>
      <c r="C604" s="112" t="s">
        <v>41</v>
      </c>
      <c r="D604" s="113">
        <v>755</v>
      </c>
      <c r="E604" s="114">
        <v>53</v>
      </c>
      <c r="F604" s="114">
        <f t="shared" si="36"/>
        <v>40015</v>
      </c>
      <c r="G604" s="115">
        <v>35</v>
      </c>
      <c r="H604" s="114">
        <f t="shared" si="37"/>
        <v>26425</v>
      </c>
      <c r="I604" s="114">
        <f t="shared" si="38"/>
        <v>18</v>
      </c>
      <c r="J604" s="114">
        <f t="shared" si="39"/>
        <v>13590</v>
      </c>
      <c r="K604" s="116">
        <v>14</v>
      </c>
      <c r="L604" s="112" t="s">
        <v>25</v>
      </c>
      <c r="M604" s="117" t="s">
        <v>14</v>
      </c>
    </row>
    <row r="605" spans="1:13" x14ac:dyDescent="0.3">
      <c r="A605" s="110">
        <v>42101.324837962966</v>
      </c>
      <c r="B605" s="111">
        <v>85</v>
      </c>
      <c r="C605" s="112" t="s">
        <v>41</v>
      </c>
      <c r="D605" s="113">
        <v>150</v>
      </c>
      <c r="E605" s="114">
        <v>53</v>
      </c>
      <c r="F605" s="114">
        <f t="shared" si="36"/>
        <v>7950</v>
      </c>
      <c r="G605" s="115">
        <v>35</v>
      </c>
      <c r="H605" s="114">
        <f t="shared" si="37"/>
        <v>5250</v>
      </c>
      <c r="I605" s="114">
        <f t="shared" si="38"/>
        <v>18</v>
      </c>
      <c r="J605" s="114">
        <f t="shared" si="39"/>
        <v>2700</v>
      </c>
      <c r="K605" s="116">
        <v>23</v>
      </c>
      <c r="L605" s="112" t="s">
        <v>21</v>
      </c>
      <c r="M605" s="117" t="s">
        <v>14</v>
      </c>
    </row>
    <row r="606" spans="1:13" x14ac:dyDescent="0.3">
      <c r="A606" s="110">
        <v>42114.646562499998</v>
      </c>
      <c r="B606" s="111">
        <v>85</v>
      </c>
      <c r="C606" s="112" t="s">
        <v>41</v>
      </c>
      <c r="D606" s="113">
        <v>800</v>
      </c>
      <c r="E606" s="114">
        <v>53</v>
      </c>
      <c r="F606" s="114">
        <f t="shared" si="36"/>
        <v>42400</v>
      </c>
      <c r="G606" s="115">
        <v>35</v>
      </c>
      <c r="H606" s="114">
        <f t="shared" si="37"/>
        <v>28000</v>
      </c>
      <c r="I606" s="114">
        <f t="shared" si="38"/>
        <v>18</v>
      </c>
      <c r="J606" s="114">
        <f t="shared" si="39"/>
        <v>14400</v>
      </c>
      <c r="K606" s="116">
        <v>23</v>
      </c>
      <c r="L606" s="112" t="s">
        <v>21</v>
      </c>
      <c r="M606" s="117" t="s">
        <v>14</v>
      </c>
    </row>
    <row r="607" spans="1:13" x14ac:dyDescent="0.3">
      <c r="A607" s="110">
        <v>42157.081886574073</v>
      </c>
      <c r="B607" s="111">
        <v>85</v>
      </c>
      <c r="C607" s="112" t="s">
        <v>41</v>
      </c>
      <c r="D607" s="113">
        <v>630</v>
      </c>
      <c r="E607" s="114">
        <v>53</v>
      </c>
      <c r="F607" s="114">
        <f t="shared" si="36"/>
        <v>33390</v>
      </c>
      <c r="G607" s="115">
        <v>35</v>
      </c>
      <c r="H607" s="114">
        <f t="shared" si="37"/>
        <v>22050</v>
      </c>
      <c r="I607" s="114">
        <f t="shared" si="38"/>
        <v>18</v>
      </c>
      <c r="J607" s="114">
        <f t="shared" si="39"/>
        <v>11340</v>
      </c>
      <c r="K607" s="116">
        <v>233</v>
      </c>
      <c r="L607" s="112" t="s">
        <v>13</v>
      </c>
      <c r="M607" s="117" t="s">
        <v>14</v>
      </c>
    </row>
    <row r="608" spans="1:13" x14ac:dyDescent="0.3">
      <c r="A608" s="110">
        <v>42087.598298611112</v>
      </c>
      <c r="B608" s="111">
        <v>85</v>
      </c>
      <c r="C608" s="112" t="s">
        <v>41</v>
      </c>
      <c r="D608" s="113">
        <v>410</v>
      </c>
      <c r="E608" s="114">
        <v>53</v>
      </c>
      <c r="F608" s="114">
        <f t="shared" si="36"/>
        <v>21730</v>
      </c>
      <c r="G608" s="115">
        <v>35</v>
      </c>
      <c r="H608" s="114">
        <f t="shared" si="37"/>
        <v>14350</v>
      </c>
      <c r="I608" s="114">
        <f t="shared" si="38"/>
        <v>18</v>
      </c>
      <c r="J608" s="114">
        <f t="shared" si="39"/>
        <v>7380</v>
      </c>
      <c r="K608" s="116">
        <v>686</v>
      </c>
      <c r="L608" s="112" t="s">
        <v>31</v>
      </c>
      <c r="M608" s="117" t="s">
        <v>14</v>
      </c>
    </row>
    <row r="609" spans="1:13" x14ac:dyDescent="0.3">
      <c r="A609" s="110">
        <v>42087.598298611112</v>
      </c>
      <c r="B609" s="111">
        <v>85</v>
      </c>
      <c r="C609" s="112" t="s">
        <v>41</v>
      </c>
      <c r="D609" s="113">
        <v>522</v>
      </c>
      <c r="E609" s="114">
        <v>53</v>
      </c>
      <c r="F609" s="114">
        <f t="shared" si="36"/>
        <v>27666</v>
      </c>
      <c r="G609" s="115">
        <v>35</v>
      </c>
      <c r="H609" s="114">
        <f t="shared" si="37"/>
        <v>18270</v>
      </c>
      <c r="I609" s="114">
        <f t="shared" si="38"/>
        <v>18</v>
      </c>
      <c r="J609" s="114">
        <f t="shared" si="39"/>
        <v>9396</v>
      </c>
      <c r="K609" s="116">
        <v>686</v>
      </c>
      <c r="L609" s="112" t="s">
        <v>31</v>
      </c>
      <c r="M609" s="117" t="s">
        <v>14</v>
      </c>
    </row>
    <row r="610" spans="1:13" x14ac:dyDescent="0.3">
      <c r="A610" s="118">
        <v>42279.047939814816</v>
      </c>
      <c r="B610" s="119">
        <v>98</v>
      </c>
      <c r="C610" s="120" t="s">
        <v>47</v>
      </c>
      <c r="D610" s="121">
        <v>600</v>
      </c>
      <c r="E610" s="122">
        <v>18</v>
      </c>
      <c r="F610" s="122">
        <f t="shared" si="36"/>
        <v>10800</v>
      </c>
      <c r="G610" s="123">
        <v>8</v>
      </c>
      <c r="H610" s="122">
        <f t="shared" si="37"/>
        <v>4800</v>
      </c>
      <c r="I610" s="122">
        <f t="shared" si="38"/>
        <v>10</v>
      </c>
      <c r="J610" s="122">
        <f t="shared" si="39"/>
        <v>6000</v>
      </c>
      <c r="K610" s="124">
        <v>7</v>
      </c>
      <c r="L610" s="120" t="s">
        <v>24</v>
      </c>
      <c r="M610" s="125" t="s">
        <v>17</v>
      </c>
    </row>
    <row r="611" spans="1:13" x14ac:dyDescent="0.3">
      <c r="A611" s="118">
        <v>42192.254317129627</v>
      </c>
      <c r="B611" s="119">
        <v>98</v>
      </c>
      <c r="C611" s="120" t="s">
        <v>47</v>
      </c>
      <c r="D611" s="121">
        <v>600</v>
      </c>
      <c r="E611" s="122">
        <v>18</v>
      </c>
      <c r="F611" s="122">
        <f t="shared" si="36"/>
        <v>10800</v>
      </c>
      <c r="G611" s="123">
        <v>8</v>
      </c>
      <c r="H611" s="122">
        <f t="shared" si="37"/>
        <v>4800</v>
      </c>
      <c r="I611" s="122">
        <f t="shared" si="38"/>
        <v>10</v>
      </c>
      <c r="J611" s="122">
        <f t="shared" si="39"/>
        <v>6000</v>
      </c>
      <c r="K611" s="124">
        <v>7</v>
      </c>
      <c r="L611" s="120" t="s">
        <v>24</v>
      </c>
      <c r="M611" s="125" t="s">
        <v>17</v>
      </c>
    </row>
    <row r="612" spans="1:13" x14ac:dyDescent="0.3">
      <c r="A612" s="118">
        <v>42308.14162037037</v>
      </c>
      <c r="B612" s="119">
        <v>98</v>
      </c>
      <c r="C612" s="120" t="s">
        <v>47</v>
      </c>
      <c r="D612" s="121">
        <v>600</v>
      </c>
      <c r="E612" s="122">
        <v>18</v>
      </c>
      <c r="F612" s="122">
        <f t="shared" si="36"/>
        <v>10800</v>
      </c>
      <c r="G612" s="123">
        <v>8</v>
      </c>
      <c r="H612" s="122">
        <f t="shared" si="37"/>
        <v>4800</v>
      </c>
      <c r="I612" s="122">
        <f t="shared" si="38"/>
        <v>10</v>
      </c>
      <c r="J612" s="122">
        <f t="shared" si="39"/>
        <v>6000</v>
      </c>
      <c r="K612" s="124">
        <v>14</v>
      </c>
      <c r="L612" s="120" t="s">
        <v>25</v>
      </c>
      <c r="M612" s="125" t="s">
        <v>17</v>
      </c>
    </row>
    <row r="613" spans="1:13" x14ac:dyDescent="0.3">
      <c r="A613" s="118">
        <v>42308.14162037037</v>
      </c>
      <c r="B613" s="119">
        <v>98</v>
      </c>
      <c r="C613" s="120" t="s">
        <v>47</v>
      </c>
      <c r="D613" s="121">
        <v>600</v>
      </c>
      <c r="E613" s="122">
        <v>18</v>
      </c>
      <c r="F613" s="122">
        <f t="shared" si="36"/>
        <v>10800</v>
      </c>
      <c r="G613" s="123">
        <v>8</v>
      </c>
      <c r="H613" s="122">
        <f t="shared" si="37"/>
        <v>4800</v>
      </c>
      <c r="I613" s="122">
        <f t="shared" si="38"/>
        <v>10</v>
      </c>
      <c r="J613" s="122">
        <f t="shared" si="39"/>
        <v>6000</v>
      </c>
      <c r="K613" s="124">
        <v>14</v>
      </c>
      <c r="L613" s="120" t="s">
        <v>25</v>
      </c>
      <c r="M613" s="125" t="s">
        <v>17</v>
      </c>
    </row>
    <row r="614" spans="1:13" x14ac:dyDescent="0.3">
      <c r="A614" s="118">
        <v>42147.898460648146</v>
      </c>
      <c r="B614" s="119">
        <v>98</v>
      </c>
      <c r="C614" s="120" t="s">
        <v>47</v>
      </c>
      <c r="D614" s="121">
        <v>600</v>
      </c>
      <c r="E614" s="122">
        <v>18</v>
      </c>
      <c r="F614" s="122">
        <f t="shared" si="36"/>
        <v>10800</v>
      </c>
      <c r="G614" s="123">
        <v>8</v>
      </c>
      <c r="H614" s="122">
        <f t="shared" si="37"/>
        <v>4800</v>
      </c>
      <c r="I614" s="122">
        <f t="shared" si="38"/>
        <v>10</v>
      </c>
      <c r="J614" s="122">
        <f t="shared" si="39"/>
        <v>6000</v>
      </c>
      <c r="K614" s="124">
        <v>14</v>
      </c>
      <c r="L614" s="120" t="s">
        <v>25</v>
      </c>
      <c r="M614" s="125" t="s">
        <v>17</v>
      </c>
    </row>
    <row r="615" spans="1:13" x14ac:dyDescent="0.3">
      <c r="A615" s="118">
        <v>42183.206354166665</v>
      </c>
      <c r="B615" s="119">
        <v>98</v>
      </c>
      <c r="C615" s="120" t="s">
        <v>47</v>
      </c>
      <c r="D615" s="121">
        <v>600</v>
      </c>
      <c r="E615" s="122">
        <v>18</v>
      </c>
      <c r="F615" s="122">
        <f t="shared" si="36"/>
        <v>10800</v>
      </c>
      <c r="G615" s="123">
        <v>8</v>
      </c>
      <c r="H615" s="122">
        <f t="shared" si="37"/>
        <v>4800</v>
      </c>
      <c r="I615" s="122">
        <f t="shared" si="38"/>
        <v>10</v>
      </c>
      <c r="J615" s="122">
        <f t="shared" si="39"/>
        <v>6000</v>
      </c>
      <c r="K615" s="124">
        <v>23</v>
      </c>
      <c r="L615" s="120" t="s">
        <v>21</v>
      </c>
      <c r="M615" s="125" t="s">
        <v>17</v>
      </c>
    </row>
    <row r="616" spans="1:13" x14ac:dyDescent="0.3">
      <c r="A616" s="118">
        <v>42236.861909722225</v>
      </c>
      <c r="B616" s="119">
        <v>98</v>
      </c>
      <c r="C616" s="120" t="s">
        <v>47</v>
      </c>
      <c r="D616" s="121">
        <v>600</v>
      </c>
      <c r="E616" s="122">
        <v>18</v>
      </c>
      <c r="F616" s="122">
        <f t="shared" si="36"/>
        <v>10800</v>
      </c>
      <c r="G616" s="123">
        <v>8</v>
      </c>
      <c r="H616" s="122">
        <f t="shared" si="37"/>
        <v>4800</v>
      </c>
      <c r="I616" s="122">
        <f t="shared" si="38"/>
        <v>10</v>
      </c>
      <c r="J616" s="122">
        <f t="shared" si="39"/>
        <v>6000</v>
      </c>
      <c r="K616" s="124">
        <v>23</v>
      </c>
      <c r="L616" s="120" t="s">
        <v>21</v>
      </c>
      <c r="M616" s="125" t="s">
        <v>17</v>
      </c>
    </row>
    <row r="617" spans="1:13" x14ac:dyDescent="0.3">
      <c r="A617" s="118">
        <v>42171.22488425926</v>
      </c>
      <c r="B617" s="119">
        <v>98</v>
      </c>
      <c r="C617" s="120" t="s">
        <v>47</v>
      </c>
      <c r="D617" s="121">
        <v>600</v>
      </c>
      <c r="E617" s="122">
        <v>18</v>
      </c>
      <c r="F617" s="122">
        <f t="shared" si="36"/>
        <v>10800</v>
      </c>
      <c r="G617" s="123">
        <v>8</v>
      </c>
      <c r="H617" s="122">
        <f t="shared" si="37"/>
        <v>4800</v>
      </c>
      <c r="I617" s="122">
        <f t="shared" si="38"/>
        <v>10</v>
      </c>
      <c r="J617" s="122">
        <f t="shared" si="39"/>
        <v>6000</v>
      </c>
      <c r="K617" s="124">
        <v>95</v>
      </c>
      <c r="L617" s="120" t="s">
        <v>23</v>
      </c>
      <c r="M617" s="125" t="s">
        <v>17</v>
      </c>
    </row>
    <row r="618" spans="1:13" x14ac:dyDescent="0.3">
      <c r="A618" s="118">
        <v>42342.222662037035</v>
      </c>
      <c r="B618" s="119">
        <v>98</v>
      </c>
      <c r="C618" s="120" t="s">
        <v>47</v>
      </c>
      <c r="D618" s="121">
        <v>600</v>
      </c>
      <c r="E618" s="122">
        <v>18</v>
      </c>
      <c r="F618" s="122">
        <f t="shared" si="36"/>
        <v>10800</v>
      </c>
      <c r="G618" s="123">
        <v>8</v>
      </c>
      <c r="H618" s="122">
        <f t="shared" si="37"/>
        <v>4800</v>
      </c>
      <c r="I618" s="122">
        <f t="shared" si="38"/>
        <v>10</v>
      </c>
      <c r="J618" s="122">
        <f t="shared" si="39"/>
        <v>6000</v>
      </c>
      <c r="K618" s="124">
        <v>95</v>
      </c>
      <c r="L618" s="120" t="s">
        <v>23</v>
      </c>
      <c r="M618" s="125" t="s">
        <v>17</v>
      </c>
    </row>
    <row r="619" spans="1:13" x14ac:dyDescent="0.3">
      <c r="A619" s="118">
        <v>42367.187152777777</v>
      </c>
      <c r="B619" s="119">
        <v>98</v>
      </c>
      <c r="C619" s="120" t="s">
        <v>47</v>
      </c>
      <c r="D619" s="121">
        <v>600</v>
      </c>
      <c r="E619" s="122">
        <v>18</v>
      </c>
      <c r="F619" s="122">
        <f t="shared" si="36"/>
        <v>10800</v>
      </c>
      <c r="G619" s="123">
        <v>8</v>
      </c>
      <c r="H619" s="122">
        <f t="shared" si="37"/>
        <v>4800</v>
      </c>
      <c r="I619" s="122">
        <f t="shared" si="38"/>
        <v>10</v>
      </c>
      <c r="J619" s="122">
        <f t="shared" si="39"/>
        <v>6000</v>
      </c>
      <c r="K619" s="124">
        <v>233</v>
      </c>
      <c r="L619" s="120" t="s">
        <v>13</v>
      </c>
      <c r="M619" s="125" t="s">
        <v>17</v>
      </c>
    </row>
    <row r="620" spans="1:13" x14ac:dyDescent="0.3">
      <c r="A620" s="118">
        <v>42113.827708333331</v>
      </c>
      <c r="B620" s="119">
        <v>98</v>
      </c>
      <c r="C620" s="120" t="s">
        <v>47</v>
      </c>
      <c r="D620" s="121">
        <v>600</v>
      </c>
      <c r="E620" s="122">
        <v>18</v>
      </c>
      <c r="F620" s="122">
        <f t="shared" si="36"/>
        <v>10800</v>
      </c>
      <c r="G620" s="123">
        <v>8</v>
      </c>
      <c r="H620" s="122">
        <f t="shared" si="37"/>
        <v>4800</v>
      </c>
      <c r="I620" s="122">
        <f t="shared" si="38"/>
        <v>10</v>
      </c>
      <c r="J620" s="122">
        <f t="shared" si="39"/>
        <v>6000</v>
      </c>
      <c r="K620" s="124">
        <v>315</v>
      </c>
      <c r="L620" s="120" t="s">
        <v>40</v>
      </c>
      <c r="M620" s="125" t="s">
        <v>17</v>
      </c>
    </row>
    <row r="621" spans="1:13" x14ac:dyDescent="0.3">
      <c r="A621" s="118">
        <v>42114.065104166664</v>
      </c>
      <c r="B621" s="119">
        <v>98</v>
      </c>
      <c r="C621" s="120" t="s">
        <v>47</v>
      </c>
      <c r="D621" s="121">
        <v>600</v>
      </c>
      <c r="E621" s="122">
        <v>18</v>
      </c>
      <c r="F621" s="122">
        <f t="shared" si="36"/>
        <v>10800</v>
      </c>
      <c r="G621" s="123">
        <v>8</v>
      </c>
      <c r="H621" s="122">
        <f t="shared" si="37"/>
        <v>4800</v>
      </c>
      <c r="I621" s="122">
        <f t="shared" si="38"/>
        <v>10</v>
      </c>
      <c r="J621" s="122">
        <f t="shared" si="39"/>
        <v>6000</v>
      </c>
      <c r="K621" s="124">
        <v>557</v>
      </c>
      <c r="L621" s="120" t="s">
        <v>27</v>
      </c>
      <c r="M621" s="125" t="s">
        <v>17</v>
      </c>
    </row>
    <row r="622" spans="1:13" x14ac:dyDescent="0.3">
      <c r="A622" s="118">
        <v>42139.161215277774</v>
      </c>
      <c r="B622" s="119">
        <v>98</v>
      </c>
      <c r="C622" s="120" t="s">
        <v>47</v>
      </c>
      <c r="D622" s="121">
        <v>600</v>
      </c>
      <c r="E622" s="122">
        <v>18</v>
      </c>
      <c r="F622" s="122">
        <f t="shared" si="36"/>
        <v>10800</v>
      </c>
      <c r="G622" s="123">
        <v>8</v>
      </c>
      <c r="H622" s="122">
        <f t="shared" si="37"/>
        <v>4800</v>
      </c>
      <c r="I622" s="122">
        <f t="shared" si="38"/>
        <v>10</v>
      </c>
      <c r="J622" s="122">
        <f t="shared" si="39"/>
        <v>6000</v>
      </c>
      <c r="K622" s="124">
        <v>572</v>
      </c>
      <c r="L622" s="120" t="s">
        <v>16</v>
      </c>
      <c r="M622" s="125" t="s">
        <v>17</v>
      </c>
    </row>
    <row r="623" spans="1:13" x14ac:dyDescent="0.3">
      <c r="A623" s="118">
        <v>42308.14162037037</v>
      </c>
      <c r="B623" s="119">
        <v>98</v>
      </c>
      <c r="C623" s="120" t="s">
        <v>47</v>
      </c>
      <c r="D623" s="121">
        <v>600</v>
      </c>
      <c r="E623" s="122">
        <v>18</v>
      </c>
      <c r="F623" s="122">
        <f t="shared" si="36"/>
        <v>10800</v>
      </c>
      <c r="G623" s="123">
        <v>8</v>
      </c>
      <c r="H623" s="122">
        <f t="shared" si="37"/>
        <v>4800</v>
      </c>
      <c r="I623" s="122">
        <f t="shared" si="38"/>
        <v>10</v>
      </c>
      <c r="J623" s="122">
        <f t="shared" si="39"/>
        <v>6000</v>
      </c>
      <c r="K623" s="124">
        <v>572</v>
      </c>
      <c r="L623" s="120" t="s">
        <v>16</v>
      </c>
      <c r="M623" s="125" t="s">
        <v>17</v>
      </c>
    </row>
    <row r="624" spans="1:13" x14ac:dyDescent="0.3">
      <c r="A624" s="118">
        <v>42148.295069444444</v>
      </c>
      <c r="B624" s="119">
        <v>98</v>
      </c>
      <c r="C624" s="120" t="s">
        <v>47</v>
      </c>
      <c r="D624" s="121">
        <v>600</v>
      </c>
      <c r="E624" s="122">
        <v>18</v>
      </c>
      <c r="F624" s="122">
        <f t="shared" si="36"/>
        <v>10800</v>
      </c>
      <c r="G624" s="123">
        <v>8</v>
      </c>
      <c r="H624" s="122">
        <f t="shared" si="37"/>
        <v>4800</v>
      </c>
      <c r="I624" s="122">
        <f t="shared" si="38"/>
        <v>10</v>
      </c>
      <c r="J624" s="122">
        <f t="shared" si="39"/>
        <v>6000</v>
      </c>
      <c r="K624" s="124">
        <v>686</v>
      </c>
      <c r="L624" s="120" t="s">
        <v>31</v>
      </c>
      <c r="M624" s="125" t="s">
        <v>17</v>
      </c>
    </row>
    <row r="625" spans="1:13" x14ac:dyDescent="0.3">
      <c r="A625" s="118">
        <v>42203.249560185184</v>
      </c>
      <c r="B625" s="119">
        <v>98</v>
      </c>
      <c r="C625" s="120" t="s">
        <v>47</v>
      </c>
      <c r="D625" s="121">
        <v>600</v>
      </c>
      <c r="E625" s="122">
        <v>18</v>
      </c>
      <c r="F625" s="122">
        <f t="shared" si="36"/>
        <v>10800</v>
      </c>
      <c r="G625" s="123">
        <v>8</v>
      </c>
      <c r="H625" s="122">
        <f t="shared" si="37"/>
        <v>4800</v>
      </c>
      <c r="I625" s="122">
        <f t="shared" si="38"/>
        <v>10</v>
      </c>
      <c r="J625" s="122">
        <f t="shared" si="39"/>
        <v>6000</v>
      </c>
      <c r="K625" s="124">
        <v>846</v>
      </c>
      <c r="L625" s="120" t="s">
        <v>30</v>
      </c>
      <c r="M625" s="125" t="s">
        <v>17</v>
      </c>
    </row>
    <row r="626" spans="1:13" x14ac:dyDescent="0.3">
      <c r="A626" s="118">
        <v>42265.080231481479</v>
      </c>
      <c r="B626" s="119">
        <v>98</v>
      </c>
      <c r="C626" s="120" t="s">
        <v>47</v>
      </c>
      <c r="D626" s="121">
        <v>600</v>
      </c>
      <c r="E626" s="122">
        <v>18</v>
      </c>
      <c r="F626" s="122">
        <f t="shared" si="36"/>
        <v>10800</v>
      </c>
      <c r="G626" s="123">
        <v>8</v>
      </c>
      <c r="H626" s="122">
        <f t="shared" si="37"/>
        <v>4800</v>
      </c>
      <c r="I626" s="122">
        <f t="shared" si="38"/>
        <v>10</v>
      </c>
      <c r="J626" s="122">
        <f t="shared" si="39"/>
        <v>6000</v>
      </c>
      <c r="K626" s="124">
        <v>846</v>
      </c>
      <c r="L626" s="120" t="s">
        <v>30</v>
      </c>
      <c r="M626" s="125" t="s">
        <v>17</v>
      </c>
    </row>
    <row r="627" spans="1:13" x14ac:dyDescent="0.3">
      <c r="A627" s="126">
        <v>42212.752650462964</v>
      </c>
      <c r="B627" s="127">
        <v>100</v>
      </c>
      <c r="C627" s="128" t="s">
        <v>28</v>
      </c>
      <c r="D627" s="129">
        <v>10</v>
      </c>
      <c r="E627" s="130">
        <v>8</v>
      </c>
      <c r="F627" s="130">
        <f t="shared" si="36"/>
        <v>80</v>
      </c>
      <c r="G627" s="131">
        <v>4</v>
      </c>
      <c r="H627" s="130">
        <f t="shared" si="37"/>
        <v>40</v>
      </c>
      <c r="I627" s="130">
        <f t="shared" si="38"/>
        <v>4</v>
      </c>
      <c r="J627" s="130">
        <f t="shared" si="39"/>
        <v>40</v>
      </c>
      <c r="K627" s="132">
        <v>7</v>
      </c>
      <c r="L627" s="128" t="s">
        <v>24</v>
      </c>
      <c r="M627" s="133" t="s">
        <v>14</v>
      </c>
    </row>
    <row r="628" spans="1:13" x14ac:dyDescent="0.3">
      <c r="A628" s="126">
        <v>42113.779907407406</v>
      </c>
      <c r="B628" s="127">
        <v>100</v>
      </c>
      <c r="C628" s="128" t="s">
        <v>28</v>
      </c>
      <c r="D628" s="129">
        <v>270</v>
      </c>
      <c r="E628" s="130">
        <v>8</v>
      </c>
      <c r="F628" s="130">
        <f t="shared" si="36"/>
        <v>2160</v>
      </c>
      <c r="G628" s="131">
        <v>4</v>
      </c>
      <c r="H628" s="130">
        <f t="shared" si="37"/>
        <v>1080</v>
      </c>
      <c r="I628" s="130">
        <f t="shared" si="38"/>
        <v>4</v>
      </c>
      <c r="J628" s="130">
        <f t="shared" si="39"/>
        <v>1080</v>
      </c>
      <c r="K628" s="132">
        <v>7</v>
      </c>
      <c r="L628" s="128" t="s">
        <v>24</v>
      </c>
      <c r="M628" s="133" t="s">
        <v>17</v>
      </c>
    </row>
    <row r="629" spans="1:13" x14ac:dyDescent="0.3">
      <c r="A629" s="126">
        <v>42356.139097222222</v>
      </c>
      <c r="B629" s="127">
        <v>100</v>
      </c>
      <c r="C629" s="128" t="s">
        <v>28</v>
      </c>
      <c r="D629" s="129">
        <v>440</v>
      </c>
      <c r="E629" s="130">
        <v>8</v>
      </c>
      <c r="F629" s="130">
        <f t="shared" si="36"/>
        <v>3520</v>
      </c>
      <c r="G629" s="131">
        <v>4</v>
      </c>
      <c r="H629" s="130">
        <f t="shared" si="37"/>
        <v>1760</v>
      </c>
      <c r="I629" s="130">
        <f t="shared" si="38"/>
        <v>4</v>
      </c>
      <c r="J629" s="130">
        <f t="shared" si="39"/>
        <v>1760</v>
      </c>
      <c r="K629" s="132">
        <v>7</v>
      </c>
      <c r="L629" s="128" t="s">
        <v>24</v>
      </c>
      <c r="M629" s="133" t="s">
        <v>14</v>
      </c>
    </row>
    <row r="630" spans="1:13" x14ac:dyDescent="0.3">
      <c r="A630" s="126">
        <v>42152.956412037034</v>
      </c>
      <c r="B630" s="127">
        <v>100</v>
      </c>
      <c r="C630" s="128" t="s">
        <v>28</v>
      </c>
      <c r="D630" s="129">
        <v>460</v>
      </c>
      <c r="E630" s="130">
        <v>8</v>
      </c>
      <c r="F630" s="130">
        <f t="shared" si="36"/>
        <v>3680</v>
      </c>
      <c r="G630" s="131">
        <v>4</v>
      </c>
      <c r="H630" s="130">
        <f t="shared" si="37"/>
        <v>1840</v>
      </c>
      <c r="I630" s="130">
        <f t="shared" si="38"/>
        <v>4</v>
      </c>
      <c r="J630" s="130">
        <f t="shared" si="39"/>
        <v>1840</v>
      </c>
      <c r="K630" s="132">
        <v>7</v>
      </c>
      <c r="L630" s="128" t="s">
        <v>24</v>
      </c>
      <c r="M630" s="133" t="s">
        <v>17</v>
      </c>
    </row>
    <row r="631" spans="1:13" x14ac:dyDescent="0.3">
      <c r="A631" s="126">
        <v>42292.00712962963</v>
      </c>
      <c r="B631" s="127">
        <v>100</v>
      </c>
      <c r="C631" s="128" t="s">
        <v>28</v>
      </c>
      <c r="D631" s="129">
        <v>690</v>
      </c>
      <c r="E631" s="130">
        <v>8</v>
      </c>
      <c r="F631" s="130">
        <f t="shared" si="36"/>
        <v>5520</v>
      </c>
      <c r="G631" s="131">
        <v>4</v>
      </c>
      <c r="H631" s="130">
        <f t="shared" si="37"/>
        <v>2760</v>
      </c>
      <c r="I631" s="130">
        <f t="shared" si="38"/>
        <v>4</v>
      </c>
      <c r="J631" s="130">
        <f t="shared" si="39"/>
        <v>2760</v>
      </c>
      <c r="K631" s="132">
        <v>7</v>
      </c>
      <c r="L631" s="128" t="s">
        <v>24</v>
      </c>
      <c r="M631" s="133" t="s">
        <v>14</v>
      </c>
    </row>
    <row r="632" spans="1:13" x14ac:dyDescent="0.3">
      <c r="A632" s="126">
        <v>42192.656122685185</v>
      </c>
      <c r="B632" s="127">
        <v>100</v>
      </c>
      <c r="C632" s="128" t="s">
        <v>28</v>
      </c>
      <c r="D632" s="129">
        <v>989</v>
      </c>
      <c r="E632" s="130">
        <v>8</v>
      </c>
      <c r="F632" s="130">
        <f t="shared" si="36"/>
        <v>7912</v>
      </c>
      <c r="G632" s="131">
        <v>4</v>
      </c>
      <c r="H632" s="130">
        <f t="shared" si="37"/>
        <v>3956</v>
      </c>
      <c r="I632" s="130">
        <f t="shared" si="38"/>
        <v>4</v>
      </c>
      <c r="J632" s="130">
        <f t="shared" si="39"/>
        <v>3956</v>
      </c>
      <c r="K632" s="132">
        <v>7</v>
      </c>
      <c r="L632" s="128" t="s">
        <v>24</v>
      </c>
      <c r="M632" s="133" t="s">
        <v>14</v>
      </c>
    </row>
    <row r="633" spans="1:13" x14ac:dyDescent="0.3">
      <c r="A633" s="126">
        <v>42168.179143518515</v>
      </c>
      <c r="B633" s="127">
        <v>100</v>
      </c>
      <c r="C633" s="128" t="s">
        <v>28</v>
      </c>
      <c r="D633" s="129">
        <v>20</v>
      </c>
      <c r="E633" s="130">
        <v>8</v>
      </c>
      <c r="F633" s="130">
        <f t="shared" si="36"/>
        <v>160</v>
      </c>
      <c r="G633" s="131">
        <v>4</v>
      </c>
      <c r="H633" s="130">
        <f t="shared" si="37"/>
        <v>80</v>
      </c>
      <c r="I633" s="130">
        <f t="shared" si="38"/>
        <v>4</v>
      </c>
      <c r="J633" s="130">
        <f t="shared" si="39"/>
        <v>80</v>
      </c>
      <c r="K633" s="132">
        <v>14</v>
      </c>
      <c r="L633" s="128" t="s">
        <v>25</v>
      </c>
      <c r="M633" s="133" t="s">
        <v>14</v>
      </c>
    </row>
    <row r="634" spans="1:13" x14ac:dyDescent="0.3">
      <c r="A634" s="126">
        <v>42245.433865740742</v>
      </c>
      <c r="B634" s="127">
        <v>100</v>
      </c>
      <c r="C634" s="128" t="s">
        <v>28</v>
      </c>
      <c r="D634" s="129">
        <v>40</v>
      </c>
      <c r="E634" s="130">
        <v>8</v>
      </c>
      <c r="F634" s="130">
        <f t="shared" si="36"/>
        <v>320</v>
      </c>
      <c r="G634" s="131">
        <v>4</v>
      </c>
      <c r="H634" s="130">
        <f t="shared" si="37"/>
        <v>160</v>
      </c>
      <c r="I634" s="130">
        <f t="shared" si="38"/>
        <v>4</v>
      </c>
      <c r="J634" s="130">
        <f t="shared" si="39"/>
        <v>160</v>
      </c>
      <c r="K634" s="132">
        <v>14</v>
      </c>
      <c r="L634" s="128" t="s">
        <v>25</v>
      </c>
      <c r="M634" s="133" t="s">
        <v>14</v>
      </c>
    </row>
    <row r="635" spans="1:13" x14ac:dyDescent="0.3">
      <c r="A635" s="126">
        <v>42181.263715277775</v>
      </c>
      <c r="B635" s="127">
        <v>100</v>
      </c>
      <c r="C635" s="128" t="s">
        <v>28</v>
      </c>
      <c r="D635" s="129">
        <v>120</v>
      </c>
      <c r="E635" s="130">
        <v>8</v>
      </c>
      <c r="F635" s="130">
        <f t="shared" si="36"/>
        <v>960</v>
      </c>
      <c r="G635" s="131">
        <v>4</v>
      </c>
      <c r="H635" s="130">
        <f t="shared" si="37"/>
        <v>480</v>
      </c>
      <c r="I635" s="130">
        <f t="shared" si="38"/>
        <v>4</v>
      </c>
      <c r="J635" s="130">
        <f t="shared" si="39"/>
        <v>480</v>
      </c>
      <c r="K635" s="132">
        <v>14</v>
      </c>
      <c r="L635" s="128" t="s">
        <v>25</v>
      </c>
      <c r="M635" s="133" t="s">
        <v>14</v>
      </c>
    </row>
    <row r="636" spans="1:13" x14ac:dyDescent="0.3">
      <c r="A636" s="126">
        <v>42019.81349537037</v>
      </c>
      <c r="B636" s="127">
        <v>100</v>
      </c>
      <c r="C636" s="128" t="s">
        <v>28</v>
      </c>
      <c r="D636" s="129">
        <v>140</v>
      </c>
      <c r="E636" s="130">
        <v>8</v>
      </c>
      <c r="F636" s="130">
        <f t="shared" si="36"/>
        <v>1120</v>
      </c>
      <c r="G636" s="131">
        <v>4</v>
      </c>
      <c r="H636" s="130">
        <f t="shared" si="37"/>
        <v>560</v>
      </c>
      <c r="I636" s="130">
        <f t="shared" si="38"/>
        <v>4</v>
      </c>
      <c r="J636" s="130">
        <f t="shared" si="39"/>
        <v>560</v>
      </c>
      <c r="K636" s="132">
        <v>14</v>
      </c>
      <c r="L636" s="128" t="s">
        <v>25</v>
      </c>
      <c r="M636" s="133" t="s">
        <v>17</v>
      </c>
    </row>
    <row r="637" spans="1:13" x14ac:dyDescent="0.3">
      <c r="A637" s="126">
        <v>42103.84878472222</v>
      </c>
      <c r="B637" s="127">
        <v>100</v>
      </c>
      <c r="C637" s="128" t="s">
        <v>28</v>
      </c>
      <c r="D637" s="129">
        <v>160</v>
      </c>
      <c r="E637" s="130">
        <v>8</v>
      </c>
      <c r="F637" s="130">
        <f t="shared" si="36"/>
        <v>1280</v>
      </c>
      <c r="G637" s="131">
        <v>4</v>
      </c>
      <c r="H637" s="130">
        <f t="shared" si="37"/>
        <v>640</v>
      </c>
      <c r="I637" s="130">
        <f t="shared" si="38"/>
        <v>4</v>
      </c>
      <c r="J637" s="130">
        <f t="shared" si="39"/>
        <v>640</v>
      </c>
      <c r="K637" s="132">
        <v>14</v>
      </c>
      <c r="L637" s="128" t="s">
        <v>25</v>
      </c>
      <c r="M637" s="133" t="s">
        <v>17</v>
      </c>
    </row>
    <row r="638" spans="1:13" x14ac:dyDescent="0.3">
      <c r="A638" s="126">
        <v>42361.589618055557</v>
      </c>
      <c r="B638" s="127">
        <v>100</v>
      </c>
      <c r="C638" s="128" t="s">
        <v>28</v>
      </c>
      <c r="D638" s="129">
        <v>220</v>
      </c>
      <c r="E638" s="130">
        <v>8</v>
      </c>
      <c r="F638" s="130">
        <f t="shared" si="36"/>
        <v>1760</v>
      </c>
      <c r="G638" s="131">
        <v>4</v>
      </c>
      <c r="H638" s="130">
        <f t="shared" si="37"/>
        <v>880</v>
      </c>
      <c r="I638" s="130">
        <f t="shared" si="38"/>
        <v>4</v>
      </c>
      <c r="J638" s="130">
        <f t="shared" si="39"/>
        <v>880</v>
      </c>
      <c r="K638" s="132">
        <v>14</v>
      </c>
      <c r="L638" s="128" t="s">
        <v>25</v>
      </c>
      <c r="M638" s="133" t="s">
        <v>17</v>
      </c>
    </row>
    <row r="639" spans="1:13" x14ac:dyDescent="0.3">
      <c r="A639" s="126">
        <v>42114.861909722225</v>
      </c>
      <c r="B639" s="127">
        <v>100</v>
      </c>
      <c r="C639" s="128" t="s">
        <v>28</v>
      </c>
      <c r="D639" s="129">
        <v>340</v>
      </c>
      <c r="E639" s="130">
        <v>8</v>
      </c>
      <c r="F639" s="130">
        <f t="shared" si="36"/>
        <v>2720</v>
      </c>
      <c r="G639" s="131">
        <v>4</v>
      </c>
      <c r="H639" s="130">
        <f t="shared" si="37"/>
        <v>1360</v>
      </c>
      <c r="I639" s="130">
        <f t="shared" si="38"/>
        <v>4</v>
      </c>
      <c r="J639" s="130">
        <f t="shared" si="39"/>
        <v>1360</v>
      </c>
      <c r="K639" s="132">
        <v>14</v>
      </c>
      <c r="L639" s="128" t="s">
        <v>25</v>
      </c>
      <c r="M639" s="133" t="s">
        <v>14</v>
      </c>
    </row>
    <row r="640" spans="1:13" x14ac:dyDescent="0.3">
      <c r="A640" s="126">
        <v>42285.127314814818</v>
      </c>
      <c r="B640" s="127">
        <v>100</v>
      </c>
      <c r="C640" s="128" t="s">
        <v>28</v>
      </c>
      <c r="D640" s="129">
        <v>430</v>
      </c>
      <c r="E640" s="130">
        <v>8</v>
      </c>
      <c r="F640" s="130">
        <f t="shared" si="36"/>
        <v>3440</v>
      </c>
      <c r="G640" s="131">
        <v>4</v>
      </c>
      <c r="H640" s="130">
        <f t="shared" si="37"/>
        <v>1720</v>
      </c>
      <c r="I640" s="130">
        <f t="shared" si="38"/>
        <v>4</v>
      </c>
      <c r="J640" s="130">
        <f t="shared" si="39"/>
        <v>1720</v>
      </c>
      <c r="K640" s="132">
        <v>14</v>
      </c>
      <c r="L640" s="128" t="s">
        <v>25</v>
      </c>
      <c r="M640" s="133" t="s">
        <v>14</v>
      </c>
    </row>
    <row r="641" spans="1:13" x14ac:dyDescent="0.3">
      <c r="A641" s="126">
        <v>42268.214826388888</v>
      </c>
      <c r="B641" s="127">
        <v>100</v>
      </c>
      <c r="C641" s="128" t="s">
        <v>28</v>
      </c>
      <c r="D641" s="129">
        <v>610</v>
      </c>
      <c r="E641" s="130">
        <v>8</v>
      </c>
      <c r="F641" s="130">
        <f t="shared" si="36"/>
        <v>4880</v>
      </c>
      <c r="G641" s="131">
        <v>4</v>
      </c>
      <c r="H641" s="130">
        <f t="shared" si="37"/>
        <v>2440</v>
      </c>
      <c r="I641" s="130">
        <f t="shared" si="38"/>
        <v>4</v>
      </c>
      <c r="J641" s="130">
        <f t="shared" si="39"/>
        <v>2440</v>
      </c>
      <c r="K641" s="132">
        <v>14</v>
      </c>
      <c r="L641" s="128" t="s">
        <v>25</v>
      </c>
      <c r="M641" s="133" t="s">
        <v>14</v>
      </c>
    </row>
    <row r="642" spans="1:13" x14ac:dyDescent="0.3">
      <c r="A642" s="126">
        <v>42019.81349537037</v>
      </c>
      <c r="B642" s="127">
        <v>100</v>
      </c>
      <c r="C642" s="128" t="s">
        <v>28</v>
      </c>
      <c r="D642" s="129">
        <v>954</v>
      </c>
      <c r="E642" s="130">
        <v>8</v>
      </c>
      <c r="F642" s="130">
        <f t="shared" si="36"/>
        <v>7632</v>
      </c>
      <c r="G642" s="131">
        <v>4</v>
      </c>
      <c r="H642" s="130">
        <f t="shared" si="37"/>
        <v>3816</v>
      </c>
      <c r="I642" s="130">
        <f t="shared" si="38"/>
        <v>4</v>
      </c>
      <c r="J642" s="130">
        <f t="shared" si="39"/>
        <v>3816</v>
      </c>
      <c r="K642" s="132">
        <v>14</v>
      </c>
      <c r="L642" s="128" t="s">
        <v>25</v>
      </c>
      <c r="M642" s="133" t="s">
        <v>17</v>
      </c>
    </row>
    <row r="643" spans="1:13" x14ac:dyDescent="0.3">
      <c r="A643" s="126">
        <v>42141.751006944447</v>
      </c>
      <c r="B643" s="127">
        <v>100</v>
      </c>
      <c r="C643" s="128" t="s">
        <v>28</v>
      </c>
      <c r="D643" s="129">
        <v>460</v>
      </c>
      <c r="E643" s="130">
        <v>8</v>
      </c>
      <c r="F643" s="130">
        <f t="shared" ref="F643:F701" si="40">E643*D643</f>
        <v>3680</v>
      </c>
      <c r="G643" s="131">
        <v>4</v>
      </c>
      <c r="H643" s="130">
        <f t="shared" ref="H643:H701" si="41">G643*D643</f>
        <v>1840</v>
      </c>
      <c r="I643" s="130">
        <f t="shared" ref="I643:I701" si="42">E643-G643</f>
        <v>4</v>
      </c>
      <c r="J643" s="130">
        <f t="shared" ref="J643:J701" si="43">I643*D643</f>
        <v>1840</v>
      </c>
      <c r="K643" s="132">
        <v>23</v>
      </c>
      <c r="L643" s="128" t="s">
        <v>21</v>
      </c>
      <c r="M643" s="133" t="s">
        <v>14</v>
      </c>
    </row>
    <row r="644" spans="1:13" x14ac:dyDescent="0.3">
      <c r="A644" s="126">
        <v>42263.012673611112</v>
      </c>
      <c r="B644" s="127">
        <v>100</v>
      </c>
      <c r="C644" s="128" t="s">
        <v>28</v>
      </c>
      <c r="D644" s="129">
        <v>520</v>
      </c>
      <c r="E644" s="130">
        <v>8</v>
      </c>
      <c r="F644" s="130">
        <f t="shared" si="40"/>
        <v>4160</v>
      </c>
      <c r="G644" s="131">
        <v>4</v>
      </c>
      <c r="H644" s="130">
        <f t="shared" si="41"/>
        <v>2080</v>
      </c>
      <c r="I644" s="130">
        <f t="shared" si="42"/>
        <v>4</v>
      </c>
      <c r="J644" s="130">
        <f t="shared" si="43"/>
        <v>2080</v>
      </c>
      <c r="K644" s="132">
        <v>23</v>
      </c>
      <c r="L644" s="128" t="s">
        <v>21</v>
      </c>
      <c r="M644" s="133" t="s">
        <v>14</v>
      </c>
    </row>
    <row r="645" spans="1:13" x14ac:dyDescent="0.3">
      <c r="A645" s="126">
        <v>42228.264490740738</v>
      </c>
      <c r="B645" s="127">
        <v>100</v>
      </c>
      <c r="C645" s="128" t="s">
        <v>28</v>
      </c>
      <c r="D645" s="129">
        <v>820</v>
      </c>
      <c r="E645" s="130">
        <v>8</v>
      </c>
      <c r="F645" s="130">
        <f t="shared" si="40"/>
        <v>6560</v>
      </c>
      <c r="G645" s="131">
        <v>4</v>
      </c>
      <c r="H645" s="130">
        <f t="shared" si="41"/>
        <v>3280</v>
      </c>
      <c r="I645" s="130">
        <f t="shared" si="42"/>
        <v>4</v>
      </c>
      <c r="J645" s="130">
        <f t="shared" si="43"/>
        <v>3280</v>
      </c>
      <c r="K645" s="132">
        <v>23</v>
      </c>
      <c r="L645" s="128" t="s">
        <v>21</v>
      </c>
      <c r="M645" s="133" t="s">
        <v>17</v>
      </c>
    </row>
    <row r="646" spans="1:13" x14ac:dyDescent="0.3">
      <c r="A646" s="126">
        <v>42118.544583333336</v>
      </c>
      <c r="B646" s="127">
        <v>100</v>
      </c>
      <c r="C646" s="128" t="s">
        <v>28</v>
      </c>
      <c r="D646" s="129">
        <v>890</v>
      </c>
      <c r="E646" s="130">
        <v>8</v>
      </c>
      <c r="F646" s="130">
        <f t="shared" si="40"/>
        <v>7120</v>
      </c>
      <c r="G646" s="131">
        <v>4</v>
      </c>
      <c r="H646" s="130">
        <f t="shared" si="41"/>
        <v>3560</v>
      </c>
      <c r="I646" s="130">
        <f t="shared" si="42"/>
        <v>4</v>
      </c>
      <c r="J646" s="130">
        <f t="shared" si="43"/>
        <v>3560</v>
      </c>
      <c r="K646" s="132">
        <v>23</v>
      </c>
      <c r="L646" s="128" t="s">
        <v>21</v>
      </c>
      <c r="M646" s="133" t="s">
        <v>14</v>
      </c>
    </row>
    <row r="647" spans="1:13" x14ac:dyDescent="0.3">
      <c r="A647" s="126">
        <v>42184.539606481485</v>
      </c>
      <c r="B647" s="127">
        <v>100</v>
      </c>
      <c r="C647" s="128" t="s">
        <v>28</v>
      </c>
      <c r="D647" s="129">
        <v>940</v>
      </c>
      <c r="E647" s="130">
        <v>8</v>
      </c>
      <c r="F647" s="130">
        <f t="shared" si="40"/>
        <v>7520</v>
      </c>
      <c r="G647" s="131">
        <v>4</v>
      </c>
      <c r="H647" s="130">
        <f t="shared" si="41"/>
        <v>3760</v>
      </c>
      <c r="I647" s="130">
        <f t="shared" si="42"/>
        <v>4</v>
      </c>
      <c r="J647" s="130">
        <f t="shared" si="43"/>
        <v>3760</v>
      </c>
      <c r="K647" s="132">
        <v>23</v>
      </c>
      <c r="L647" s="128" t="s">
        <v>21</v>
      </c>
      <c r="M647" s="133" t="s">
        <v>17</v>
      </c>
    </row>
    <row r="648" spans="1:13" x14ac:dyDescent="0.3">
      <c r="A648" s="126">
        <v>42022.008715277778</v>
      </c>
      <c r="B648" s="127">
        <v>100</v>
      </c>
      <c r="C648" s="128" t="s">
        <v>28</v>
      </c>
      <c r="D648" s="129">
        <v>100</v>
      </c>
      <c r="E648" s="130">
        <v>8</v>
      </c>
      <c r="F648" s="130">
        <f t="shared" si="40"/>
        <v>800</v>
      </c>
      <c r="G648" s="131">
        <v>4</v>
      </c>
      <c r="H648" s="130">
        <f t="shared" si="41"/>
        <v>400</v>
      </c>
      <c r="I648" s="130">
        <f t="shared" si="42"/>
        <v>4</v>
      </c>
      <c r="J648" s="130">
        <f t="shared" si="43"/>
        <v>400</v>
      </c>
      <c r="K648" s="132">
        <v>95</v>
      </c>
      <c r="L648" s="128" t="s">
        <v>23</v>
      </c>
      <c r="M648" s="133" t="s">
        <v>17</v>
      </c>
    </row>
    <row r="649" spans="1:13" x14ac:dyDescent="0.3">
      <c r="A649" s="126">
        <v>42044.033738425926</v>
      </c>
      <c r="B649" s="127">
        <v>100</v>
      </c>
      <c r="C649" s="128" t="s">
        <v>28</v>
      </c>
      <c r="D649" s="129">
        <v>140</v>
      </c>
      <c r="E649" s="130">
        <v>8</v>
      </c>
      <c r="F649" s="130">
        <f t="shared" si="40"/>
        <v>1120</v>
      </c>
      <c r="G649" s="131">
        <v>4</v>
      </c>
      <c r="H649" s="130">
        <f t="shared" si="41"/>
        <v>560</v>
      </c>
      <c r="I649" s="130">
        <f t="shared" si="42"/>
        <v>4</v>
      </c>
      <c r="J649" s="130">
        <f t="shared" si="43"/>
        <v>560</v>
      </c>
      <c r="K649" s="132">
        <v>95</v>
      </c>
      <c r="L649" s="128" t="s">
        <v>23</v>
      </c>
      <c r="M649" s="133" t="s">
        <v>17</v>
      </c>
    </row>
    <row r="650" spans="1:13" x14ac:dyDescent="0.3">
      <c r="A650" s="126">
        <v>42078.35738425926</v>
      </c>
      <c r="B650" s="127">
        <v>100</v>
      </c>
      <c r="C650" s="128" t="s">
        <v>28</v>
      </c>
      <c r="D650" s="129">
        <v>200</v>
      </c>
      <c r="E650" s="130">
        <v>8</v>
      </c>
      <c r="F650" s="130">
        <f t="shared" si="40"/>
        <v>1600</v>
      </c>
      <c r="G650" s="131">
        <v>4</v>
      </c>
      <c r="H650" s="130">
        <f t="shared" si="41"/>
        <v>800</v>
      </c>
      <c r="I650" s="130">
        <f t="shared" si="42"/>
        <v>4</v>
      </c>
      <c r="J650" s="130">
        <f t="shared" si="43"/>
        <v>800</v>
      </c>
      <c r="K650" s="132">
        <v>95</v>
      </c>
      <c r="L650" s="128" t="s">
        <v>23</v>
      </c>
      <c r="M650" s="133" t="s">
        <v>17</v>
      </c>
    </row>
    <row r="651" spans="1:13" x14ac:dyDescent="0.3">
      <c r="A651" s="126">
        <v>42020.54859953704</v>
      </c>
      <c r="B651" s="127">
        <v>100</v>
      </c>
      <c r="C651" s="128" t="s">
        <v>28</v>
      </c>
      <c r="D651" s="129">
        <v>200</v>
      </c>
      <c r="E651" s="130">
        <v>8</v>
      </c>
      <c r="F651" s="130">
        <f t="shared" si="40"/>
        <v>1600</v>
      </c>
      <c r="G651" s="131">
        <v>4</v>
      </c>
      <c r="H651" s="130">
        <f t="shared" si="41"/>
        <v>800</v>
      </c>
      <c r="I651" s="130">
        <f t="shared" si="42"/>
        <v>4</v>
      </c>
      <c r="J651" s="130">
        <f t="shared" si="43"/>
        <v>800</v>
      </c>
      <c r="K651" s="132">
        <v>95</v>
      </c>
      <c r="L651" s="128" t="s">
        <v>23</v>
      </c>
      <c r="M651" s="133" t="s">
        <v>14</v>
      </c>
    </row>
    <row r="652" spans="1:13" x14ac:dyDescent="0.3">
      <c r="A652" s="126">
        <v>42212.517222222225</v>
      </c>
      <c r="B652" s="127">
        <v>100</v>
      </c>
      <c r="C652" s="128" t="s">
        <v>28</v>
      </c>
      <c r="D652" s="129">
        <v>230</v>
      </c>
      <c r="E652" s="130">
        <v>8</v>
      </c>
      <c r="F652" s="130">
        <f t="shared" si="40"/>
        <v>1840</v>
      </c>
      <c r="G652" s="131">
        <v>4</v>
      </c>
      <c r="H652" s="130">
        <f t="shared" si="41"/>
        <v>920</v>
      </c>
      <c r="I652" s="130">
        <f t="shared" si="42"/>
        <v>4</v>
      </c>
      <c r="J652" s="130">
        <f t="shared" si="43"/>
        <v>920</v>
      </c>
      <c r="K652" s="132">
        <v>95</v>
      </c>
      <c r="L652" s="128" t="s">
        <v>23</v>
      </c>
      <c r="M652" s="133" t="s">
        <v>17</v>
      </c>
    </row>
    <row r="653" spans="1:13" x14ac:dyDescent="0.3">
      <c r="A653" s="126">
        <v>42033.539594907408</v>
      </c>
      <c r="B653" s="127">
        <v>100</v>
      </c>
      <c r="C653" s="128" t="s">
        <v>28</v>
      </c>
      <c r="D653" s="129">
        <v>380</v>
      </c>
      <c r="E653" s="130">
        <v>8</v>
      </c>
      <c r="F653" s="130">
        <f t="shared" si="40"/>
        <v>3040</v>
      </c>
      <c r="G653" s="131">
        <v>4</v>
      </c>
      <c r="H653" s="130">
        <f t="shared" si="41"/>
        <v>1520</v>
      </c>
      <c r="I653" s="130">
        <f t="shared" si="42"/>
        <v>4</v>
      </c>
      <c r="J653" s="130">
        <f t="shared" si="43"/>
        <v>1520</v>
      </c>
      <c r="K653" s="132">
        <v>95</v>
      </c>
      <c r="L653" s="128" t="s">
        <v>23</v>
      </c>
      <c r="M653" s="133" t="s">
        <v>38</v>
      </c>
    </row>
    <row r="654" spans="1:13" x14ac:dyDescent="0.3">
      <c r="A654" s="126">
        <v>42050.590208333335</v>
      </c>
      <c r="B654" s="127">
        <v>100</v>
      </c>
      <c r="C654" s="128" t="s">
        <v>28</v>
      </c>
      <c r="D654" s="129">
        <v>380</v>
      </c>
      <c r="E654" s="130">
        <v>8</v>
      </c>
      <c r="F654" s="130">
        <f t="shared" si="40"/>
        <v>3040</v>
      </c>
      <c r="G654" s="131">
        <v>4</v>
      </c>
      <c r="H654" s="130">
        <f t="shared" si="41"/>
        <v>1520</v>
      </c>
      <c r="I654" s="130">
        <f t="shared" si="42"/>
        <v>4</v>
      </c>
      <c r="J654" s="130">
        <f t="shared" si="43"/>
        <v>1520</v>
      </c>
      <c r="K654" s="132">
        <v>95</v>
      </c>
      <c r="L654" s="128" t="s">
        <v>23</v>
      </c>
      <c r="M654" s="133" t="s">
        <v>38</v>
      </c>
    </row>
    <row r="655" spans="1:13" x14ac:dyDescent="0.3">
      <c r="A655" s="126">
        <v>42078.35738425926</v>
      </c>
      <c r="B655" s="127">
        <v>100</v>
      </c>
      <c r="C655" s="128" t="s">
        <v>28</v>
      </c>
      <c r="D655" s="129">
        <v>390</v>
      </c>
      <c r="E655" s="130">
        <v>8</v>
      </c>
      <c r="F655" s="130">
        <f t="shared" si="40"/>
        <v>3120</v>
      </c>
      <c r="G655" s="131">
        <v>4</v>
      </c>
      <c r="H655" s="130">
        <f t="shared" si="41"/>
        <v>1560</v>
      </c>
      <c r="I655" s="130">
        <f t="shared" si="42"/>
        <v>4</v>
      </c>
      <c r="J655" s="130">
        <f t="shared" si="43"/>
        <v>1560</v>
      </c>
      <c r="K655" s="132">
        <v>95</v>
      </c>
      <c r="L655" s="128" t="s">
        <v>23</v>
      </c>
      <c r="M655" s="133" t="s">
        <v>17</v>
      </c>
    </row>
    <row r="656" spans="1:13" x14ac:dyDescent="0.3">
      <c r="A656" s="126">
        <v>42022.008715277778</v>
      </c>
      <c r="B656" s="127">
        <v>100</v>
      </c>
      <c r="C656" s="128" t="s">
        <v>28</v>
      </c>
      <c r="D656" s="129">
        <v>390</v>
      </c>
      <c r="E656" s="130">
        <v>8</v>
      </c>
      <c r="F656" s="130">
        <f t="shared" si="40"/>
        <v>3120</v>
      </c>
      <c r="G656" s="131">
        <v>4</v>
      </c>
      <c r="H656" s="130">
        <f t="shared" si="41"/>
        <v>1560</v>
      </c>
      <c r="I656" s="130">
        <f t="shared" si="42"/>
        <v>4</v>
      </c>
      <c r="J656" s="130">
        <f t="shared" si="43"/>
        <v>1560</v>
      </c>
      <c r="K656" s="132">
        <v>95</v>
      </c>
      <c r="L656" s="128" t="s">
        <v>23</v>
      </c>
      <c r="M656" s="133" t="s">
        <v>17</v>
      </c>
    </row>
    <row r="657" spans="1:13" x14ac:dyDescent="0.3">
      <c r="A657" s="126">
        <v>42348.723460648151</v>
      </c>
      <c r="B657" s="127">
        <v>100</v>
      </c>
      <c r="C657" s="128" t="s">
        <v>28</v>
      </c>
      <c r="D657" s="129">
        <v>390</v>
      </c>
      <c r="E657" s="130">
        <v>8</v>
      </c>
      <c r="F657" s="130">
        <f t="shared" si="40"/>
        <v>3120</v>
      </c>
      <c r="G657" s="131">
        <v>4</v>
      </c>
      <c r="H657" s="130">
        <f t="shared" si="41"/>
        <v>1560</v>
      </c>
      <c r="I657" s="130">
        <f t="shared" si="42"/>
        <v>4</v>
      </c>
      <c r="J657" s="130">
        <f t="shared" si="43"/>
        <v>1560</v>
      </c>
      <c r="K657" s="132">
        <v>95</v>
      </c>
      <c r="L657" s="128" t="s">
        <v>23</v>
      </c>
      <c r="M657" s="133" t="s">
        <v>14</v>
      </c>
    </row>
    <row r="658" spans="1:13" x14ac:dyDescent="0.3">
      <c r="A658" s="126">
        <v>42050.590208333335</v>
      </c>
      <c r="B658" s="127">
        <v>100</v>
      </c>
      <c r="C658" s="128" t="s">
        <v>28</v>
      </c>
      <c r="D658" s="129">
        <v>390</v>
      </c>
      <c r="E658" s="130">
        <v>8</v>
      </c>
      <c r="F658" s="130">
        <f t="shared" si="40"/>
        <v>3120</v>
      </c>
      <c r="G658" s="131">
        <v>4</v>
      </c>
      <c r="H658" s="130">
        <f t="shared" si="41"/>
        <v>1560</v>
      </c>
      <c r="I658" s="130">
        <f t="shared" si="42"/>
        <v>4</v>
      </c>
      <c r="J658" s="130">
        <f t="shared" si="43"/>
        <v>1560</v>
      </c>
      <c r="K658" s="132">
        <v>95</v>
      </c>
      <c r="L658" s="128" t="s">
        <v>23</v>
      </c>
      <c r="M658" s="133" t="s">
        <v>38</v>
      </c>
    </row>
    <row r="659" spans="1:13" x14ac:dyDescent="0.3">
      <c r="A659" s="126">
        <v>42044.033738425926</v>
      </c>
      <c r="B659" s="127">
        <v>100</v>
      </c>
      <c r="C659" s="128" t="s">
        <v>28</v>
      </c>
      <c r="D659" s="129">
        <v>390</v>
      </c>
      <c r="E659" s="130">
        <v>8</v>
      </c>
      <c r="F659" s="130">
        <f t="shared" si="40"/>
        <v>3120</v>
      </c>
      <c r="G659" s="131">
        <v>4</v>
      </c>
      <c r="H659" s="130">
        <f t="shared" si="41"/>
        <v>1560</v>
      </c>
      <c r="I659" s="130">
        <f t="shared" si="42"/>
        <v>4</v>
      </c>
      <c r="J659" s="130">
        <f t="shared" si="43"/>
        <v>1560</v>
      </c>
      <c r="K659" s="132">
        <v>95</v>
      </c>
      <c r="L659" s="128" t="s">
        <v>23</v>
      </c>
      <c r="M659" s="133" t="s">
        <v>17</v>
      </c>
    </row>
    <row r="660" spans="1:13" x14ac:dyDescent="0.3">
      <c r="A660" s="126">
        <v>42204.096215277779</v>
      </c>
      <c r="B660" s="127">
        <v>100</v>
      </c>
      <c r="C660" s="128" t="s">
        <v>28</v>
      </c>
      <c r="D660" s="129">
        <v>390</v>
      </c>
      <c r="E660" s="130">
        <v>8</v>
      </c>
      <c r="F660" s="130">
        <f t="shared" si="40"/>
        <v>3120</v>
      </c>
      <c r="G660" s="131">
        <v>4</v>
      </c>
      <c r="H660" s="130">
        <f t="shared" si="41"/>
        <v>1560</v>
      </c>
      <c r="I660" s="130">
        <f t="shared" si="42"/>
        <v>4</v>
      </c>
      <c r="J660" s="130">
        <f t="shared" si="43"/>
        <v>1560</v>
      </c>
      <c r="K660" s="132">
        <v>95</v>
      </c>
      <c r="L660" s="128" t="s">
        <v>23</v>
      </c>
      <c r="M660" s="133" t="s">
        <v>14</v>
      </c>
    </row>
    <row r="661" spans="1:13" x14ac:dyDescent="0.3">
      <c r="A661" s="126">
        <v>42033.539594907408</v>
      </c>
      <c r="B661" s="127">
        <v>100</v>
      </c>
      <c r="C661" s="128" t="s">
        <v>28</v>
      </c>
      <c r="D661" s="129">
        <v>390</v>
      </c>
      <c r="E661" s="130">
        <v>8</v>
      </c>
      <c r="F661" s="130">
        <f t="shared" si="40"/>
        <v>3120</v>
      </c>
      <c r="G661" s="131">
        <v>4</v>
      </c>
      <c r="H661" s="130">
        <f t="shared" si="41"/>
        <v>1560</v>
      </c>
      <c r="I661" s="130">
        <f t="shared" si="42"/>
        <v>4</v>
      </c>
      <c r="J661" s="130">
        <f t="shared" si="43"/>
        <v>1560</v>
      </c>
      <c r="K661" s="132">
        <v>95</v>
      </c>
      <c r="L661" s="128" t="s">
        <v>23</v>
      </c>
      <c r="M661" s="133" t="s">
        <v>38</v>
      </c>
    </row>
    <row r="662" spans="1:13" x14ac:dyDescent="0.3">
      <c r="A662" s="126">
        <v>42020.54859953704</v>
      </c>
      <c r="B662" s="127">
        <v>100</v>
      </c>
      <c r="C662" s="128" t="s">
        <v>28</v>
      </c>
      <c r="D662" s="129">
        <v>390</v>
      </c>
      <c r="E662" s="130">
        <v>8</v>
      </c>
      <c r="F662" s="130">
        <f t="shared" si="40"/>
        <v>3120</v>
      </c>
      <c r="G662" s="131">
        <v>4</v>
      </c>
      <c r="H662" s="130">
        <f t="shared" si="41"/>
        <v>1560</v>
      </c>
      <c r="I662" s="130">
        <f t="shared" si="42"/>
        <v>4</v>
      </c>
      <c r="J662" s="130">
        <f t="shared" si="43"/>
        <v>1560</v>
      </c>
      <c r="K662" s="132">
        <v>95</v>
      </c>
      <c r="L662" s="128" t="s">
        <v>23</v>
      </c>
      <c r="M662" s="133" t="s">
        <v>14</v>
      </c>
    </row>
    <row r="663" spans="1:13" x14ac:dyDescent="0.3">
      <c r="A663" s="126">
        <v>42234.1016087963</v>
      </c>
      <c r="B663" s="127">
        <v>100</v>
      </c>
      <c r="C663" s="128" t="s">
        <v>28</v>
      </c>
      <c r="D663" s="129">
        <v>390</v>
      </c>
      <c r="E663" s="130">
        <v>8</v>
      </c>
      <c r="F663" s="130">
        <f t="shared" si="40"/>
        <v>3120</v>
      </c>
      <c r="G663" s="131">
        <v>4</v>
      </c>
      <c r="H663" s="130">
        <f t="shared" si="41"/>
        <v>1560</v>
      </c>
      <c r="I663" s="130">
        <f t="shared" si="42"/>
        <v>4</v>
      </c>
      <c r="J663" s="130">
        <f t="shared" si="43"/>
        <v>1560</v>
      </c>
      <c r="K663" s="132">
        <v>95</v>
      </c>
      <c r="L663" s="128" t="s">
        <v>23</v>
      </c>
      <c r="M663" s="133" t="s">
        <v>17</v>
      </c>
    </row>
    <row r="664" spans="1:13" x14ac:dyDescent="0.3">
      <c r="A664" s="126">
        <v>42138.232534722221</v>
      </c>
      <c r="B664" s="127">
        <v>100</v>
      </c>
      <c r="C664" s="128" t="s">
        <v>28</v>
      </c>
      <c r="D664" s="129">
        <v>390</v>
      </c>
      <c r="E664" s="130">
        <v>8</v>
      </c>
      <c r="F664" s="130">
        <f t="shared" si="40"/>
        <v>3120</v>
      </c>
      <c r="G664" s="131">
        <v>4</v>
      </c>
      <c r="H664" s="130">
        <f t="shared" si="41"/>
        <v>1560</v>
      </c>
      <c r="I664" s="130">
        <f t="shared" si="42"/>
        <v>4</v>
      </c>
      <c r="J664" s="130">
        <f t="shared" si="43"/>
        <v>1560</v>
      </c>
      <c r="K664" s="132">
        <v>95</v>
      </c>
      <c r="L664" s="128" t="s">
        <v>23</v>
      </c>
      <c r="M664" s="133" t="s">
        <v>17</v>
      </c>
    </row>
    <row r="665" spans="1:13" x14ac:dyDescent="0.3">
      <c r="A665" s="126">
        <v>42306.580231481479</v>
      </c>
      <c r="B665" s="127">
        <v>100</v>
      </c>
      <c r="C665" s="128" t="s">
        <v>28</v>
      </c>
      <c r="D665" s="129">
        <v>390</v>
      </c>
      <c r="E665" s="130">
        <v>8</v>
      </c>
      <c r="F665" s="130">
        <f t="shared" si="40"/>
        <v>3120</v>
      </c>
      <c r="G665" s="131">
        <v>4</v>
      </c>
      <c r="H665" s="130">
        <f t="shared" si="41"/>
        <v>1560</v>
      </c>
      <c r="I665" s="130">
        <f t="shared" si="42"/>
        <v>4</v>
      </c>
      <c r="J665" s="130">
        <f t="shared" si="43"/>
        <v>1560</v>
      </c>
      <c r="K665" s="132">
        <v>95</v>
      </c>
      <c r="L665" s="128" t="s">
        <v>23</v>
      </c>
      <c r="M665" s="133" t="s">
        <v>17</v>
      </c>
    </row>
    <row r="666" spans="1:13" x14ac:dyDescent="0.3">
      <c r="A666" s="126">
        <v>42264.162905092591</v>
      </c>
      <c r="B666" s="127">
        <v>100</v>
      </c>
      <c r="C666" s="128" t="s">
        <v>28</v>
      </c>
      <c r="D666" s="129">
        <v>390</v>
      </c>
      <c r="E666" s="130">
        <v>8</v>
      </c>
      <c r="F666" s="130">
        <f t="shared" si="40"/>
        <v>3120</v>
      </c>
      <c r="G666" s="131">
        <v>4</v>
      </c>
      <c r="H666" s="130">
        <f t="shared" si="41"/>
        <v>1560</v>
      </c>
      <c r="I666" s="130">
        <f t="shared" si="42"/>
        <v>4</v>
      </c>
      <c r="J666" s="130">
        <f t="shared" si="43"/>
        <v>1560</v>
      </c>
      <c r="K666" s="132">
        <v>95</v>
      </c>
      <c r="L666" s="128" t="s">
        <v>23</v>
      </c>
      <c r="M666" s="133" t="s">
        <v>17</v>
      </c>
    </row>
    <row r="667" spans="1:13" x14ac:dyDescent="0.3">
      <c r="A667" s="126">
        <v>42170.001527777778</v>
      </c>
      <c r="B667" s="127">
        <v>100</v>
      </c>
      <c r="C667" s="128" t="s">
        <v>28</v>
      </c>
      <c r="D667" s="129">
        <v>390</v>
      </c>
      <c r="E667" s="130">
        <v>8</v>
      </c>
      <c r="F667" s="130">
        <f t="shared" si="40"/>
        <v>3120</v>
      </c>
      <c r="G667" s="131">
        <v>4</v>
      </c>
      <c r="H667" s="130">
        <f t="shared" si="41"/>
        <v>1560</v>
      </c>
      <c r="I667" s="130">
        <f t="shared" si="42"/>
        <v>4</v>
      </c>
      <c r="J667" s="130">
        <f t="shared" si="43"/>
        <v>1560</v>
      </c>
      <c r="K667" s="132">
        <v>95</v>
      </c>
      <c r="L667" s="128" t="s">
        <v>23</v>
      </c>
      <c r="M667" s="133" t="s">
        <v>17</v>
      </c>
    </row>
    <row r="668" spans="1:13" x14ac:dyDescent="0.3">
      <c r="A668" s="126">
        <v>42095.657881944448</v>
      </c>
      <c r="B668" s="127">
        <v>100</v>
      </c>
      <c r="C668" s="128" t="s">
        <v>28</v>
      </c>
      <c r="D668" s="129">
        <v>390</v>
      </c>
      <c r="E668" s="130">
        <v>8</v>
      </c>
      <c r="F668" s="130">
        <f t="shared" si="40"/>
        <v>3120</v>
      </c>
      <c r="G668" s="131">
        <v>4</v>
      </c>
      <c r="H668" s="130">
        <f t="shared" si="41"/>
        <v>1560</v>
      </c>
      <c r="I668" s="130">
        <f t="shared" si="42"/>
        <v>4</v>
      </c>
      <c r="J668" s="130">
        <f t="shared" si="43"/>
        <v>1560</v>
      </c>
      <c r="K668" s="132">
        <v>95</v>
      </c>
      <c r="L668" s="128" t="s">
        <v>23</v>
      </c>
      <c r="M668" s="133" t="s">
        <v>38</v>
      </c>
    </row>
    <row r="669" spans="1:13" x14ac:dyDescent="0.3">
      <c r="A669" s="126">
        <v>42098.763842592591</v>
      </c>
      <c r="B669" s="127">
        <v>100</v>
      </c>
      <c r="C669" s="128" t="s">
        <v>28</v>
      </c>
      <c r="D669" s="129">
        <v>390</v>
      </c>
      <c r="E669" s="130">
        <v>8</v>
      </c>
      <c r="F669" s="130">
        <f t="shared" si="40"/>
        <v>3120</v>
      </c>
      <c r="G669" s="131">
        <v>4</v>
      </c>
      <c r="H669" s="130">
        <f t="shared" si="41"/>
        <v>1560</v>
      </c>
      <c r="I669" s="130">
        <f t="shared" si="42"/>
        <v>4</v>
      </c>
      <c r="J669" s="130">
        <f t="shared" si="43"/>
        <v>1560</v>
      </c>
      <c r="K669" s="132">
        <v>233</v>
      </c>
      <c r="L669" s="128" t="s">
        <v>13</v>
      </c>
      <c r="M669" s="133" t="s">
        <v>14</v>
      </c>
    </row>
    <row r="670" spans="1:13" x14ac:dyDescent="0.3">
      <c r="A670" s="126">
        <v>42140.945150462961</v>
      </c>
      <c r="B670" s="127">
        <v>100</v>
      </c>
      <c r="C670" s="128" t="s">
        <v>28</v>
      </c>
      <c r="D670" s="129">
        <v>390</v>
      </c>
      <c r="E670" s="130">
        <v>8</v>
      </c>
      <c r="F670" s="130">
        <f t="shared" si="40"/>
        <v>3120</v>
      </c>
      <c r="G670" s="131">
        <v>4</v>
      </c>
      <c r="H670" s="130">
        <f t="shared" si="41"/>
        <v>1560</v>
      </c>
      <c r="I670" s="130">
        <f t="shared" si="42"/>
        <v>4</v>
      </c>
      <c r="J670" s="130">
        <f t="shared" si="43"/>
        <v>1560</v>
      </c>
      <c r="K670" s="132">
        <v>315</v>
      </c>
      <c r="L670" s="128" t="s">
        <v>40</v>
      </c>
      <c r="M670" s="133" t="s">
        <v>17</v>
      </c>
    </row>
    <row r="671" spans="1:13" x14ac:dyDescent="0.3">
      <c r="A671" s="126">
        <v>42108.7341087963</v>
      </c>
      <c r="B671" s="127">
        <v>100</v>
      </c>
      <c r="C671" s="128" t="s">
        <v>28</v>
      </c>
      <c r="D671" s="129">
        <v>390</v>
      </c>
      <c r="E671" s="130">
        <v>8</v>
      </c>
      <c r="F671" s="130">
        <f t="shared" si="40"/>
        <v>3120</v>
      </c>
      <c r="G671" s="131">
        <v>4</v>
      </c>
      <c r="H671" s="130">
        <f t="shared" si="41"/>
        <v>1560</v>
      </c>
      <c r="I671" s="130">
        <f t="shared" si="42"/>
        <v>4</v>
      </c>
      <c r="J671" s="130">
        <f t="shared" si="43"/>
        <v>1560</v>
      </c>
      <c r="K671" s="132">
        <v>557</v>
      </c>
      <c r="L671" s="128" t="s">
        <v>27</v>
      </c>
      <c r="M671" s="133" t="s">
        <v>17</v>
      </c>
    </row>
    <row r="672" spans="1:13" x14ac:dyDescent="0.3">
      <c r="A672" s="126">
        <v>42221.441689814812</v>
      </c>
      <c r="B672" s="127">
        <v>100</v>
      </c>
      <c r="C672" s="128" t="s">
        <v>28</v>
      </c>
      <c r="D672" s="129">
        <v>390</v>
      </c>
      <c r="E672" s="130">
        <v>8</v>
      </c>
      <c r="F672" s="130">
        <f t="shared" si="40"/>
        <v>3120</v>
      </c>
      <c r="G672" s="131">
        <v>4</v>
      </c>
      <c r="H672" s="130">
        <f t="shared" si="41"/>
        <v>1560</v>
      </c>
      <c r="I672" s="130">
        <f t="shared" si="42"/>
        <v>4</v>
      </c>
      <c r="J672" s="130">
        <f t="shared" si="43"/>
        <v>1560</v>
      </c>
      <c r="K672" s="132">
        <v>557</v>
      </c>
      <c r="L672" s="128" t="s">
        <v>27</v>
      </c>
      <c r="M672" s="133" t="s">
        <v>17</v>
      </c>
    </row>
    <row r="673" spans="1:13" x14ac:dyDescent="0.3">
      <c r="A673" s="126">
        <v>42090.102986111109</v>
      </c>
      <c r="B673" s="127">
        <v>100</v>
      </c>
      <c r="C673" s="128" t="s">
        <v>28</v>
      </c>
      <c r="D673" s="129">
        <v>390</v>
      </c>
      <c r="E673" s="130">
        <v>8</v>
      </c>
      <c r="F673" s="130">
        <f t="shared" si="40"/>
        <v>3120</v>
      </c>
      <c r="G673" s="131">
        <v>4</v>
      </c>
      <c r="H673" s="130">
        <f t="shared" si="41"/>
        <v>1560</v>
      </c>
      <c r="I673" s="130">
        <f t="shared" si="42"/>
        <v>4</v>
      </c>
      <c r="J673" s="130">
        <f t="shared" si="43"/>
        <v>1560</v>
      </c>
      <c r="K673" s="132">
        <v>557</v>
      </c>
      <c r="L673" s="128" t="s">
        <v>27</v>
      </c>
      <c r="M673" s="133" t="s">
        <v>14</v>
      </c>
    </row>
    <row r="674" spans="1:13" x14ac:dyDescent="0.3">
      <c r="A674" s="126">
        <v>42257.252349537041</v>
      </c>
      <c r="B674" s="127">
        <v>100</v>
      </c>
      <c r="C674" s="128" t="s">
        <v>28</v>
      </c>
      <c r="D674" s="129">
        <v>390</v>
      </c>
      <c r="E674" s="130">
        <v>8</v>
      </c>
      <c r="F674" s="130">
        <f t="shared" si="40"/>
        <v>3120</v>
      </c>
      <c r="G674" s="131">
        <v>4</v>
      </c>
      <c r="H674" s="130">
        <f t="shared" si="41"/>
        <v>1560</v>
      </c>
      <c r="I674" s="130">
        <f t="shared" si="42"/>
        <v>4</v>
      </c>
      <c r="J674" s="130">
        <f t="shared" si="43"/>
        <v>1560</v>
      </c>
      <c r="K674" s="132">
        <v>557</v>
      </c>
      <c r="L674" s="128" t="s">
        <v>27</v>
      </c>
      <c r="M674" s="133" t="s">
        <v>38</v>
      </c>
    </row>
    <row r="675" spans="1:13" x14ac:dyDescent="0.3">
      <c r="A675" s="126">
        <v>42090.102986111109</v>
      </c>
      <c r="B675" s="127">
        <v>100</v>
      </c>
      <c r="C675" s="128" t="s">
        <v>28</v>
      </c>
      <c r="D675" s="129">
        <v>390</v>
      </c>
      <c r="E675" s="130">
        <v>8</v>
      </c>
      <c r="F675" s="130">
        <f t="shared" si="40"/>
        <v>3120</v>
      </c>
      <c r="G675" s="131">
        <v>4</v>
      </c>
      <c r="H675" s="130">
        <f t="shared" si="41"/>
        <v>1560</v>
      </c>
      <c r="I675" s="130">
        <f t="shared" si="42"/>
        <v>4</v>
      </c>
      <c r="J675" s="130">
        <f t="shared" si="43"/>
        <v>1560</v>
      </c>
      <c r="K675" s="132">
        <v>557</v>
      </c>
      <c r="L675" s="128" t="s">
        <v>27</v>
      </c>
      <c r="M675" s="133" t="s">
        <v>14</v>
      </c>
    </row>
    <row r="676" spans="1:13" x14ac:dyDescent="0.3">
      <c r="A676" s="126">
        <v>42167.11347222222</v>
      </c>
      <c r="B676" s="127">
        <v>100</v>
      </c>
      <c r="C676" s="128" t="s">
        <v>28</v>
      </c>
      <c r="D676" s="129">
        <v>390</v>
      </c>
      <c r="E676" s="130">
        <v>8</v>
      </c>
      <c r="F676" s="130">
        <f t="shared" si="40"/>
        <v>3120</v>
      </c>
      <c r="G676" s="131">
        <v>4</v>
      </c>
      <c r="H676" s="130">
        <f t="shared" si="41"/>
        <v>1560</v>
      </c>
      <c r="I676" s="130">
        <f t="shared" si="42"/>
        <v>4</v>
      </c>
      <c r="J676" s="130">
        <f t="shared" si="43"/>
        <v>1560</v>
      </c>
      <c r="K676" s="132">
        <v>557</v>
      </c>
      <c r="L676" s="128" t="s">
        <v>27</v>
      </c>
      <c r="M676" s="133" t="s">
        <v>38</v>
      </c>
    </row>
    <row r="677" spans="1:13" x14ac:dyDescent="0.3">
      <c r="A677" s="126">
        <v>42214.703645833331</v>
      </c>
      <c r="B677" s="127">
        <v>100</v>
      </c>
      <c r="C677" s="128" t="s">
        <v>28</v>
      </c>
      <c r="D677" s="129">
        <v>390</v>
      </c>
      <c r="E677" s="130">
        <v>8</v>
      </c>
      <c r="F677" s="130">
        <f t="shared" si="40"/>
        <v>3120</v>
      </c>
      <c r="G677" s="131">
        <v>4</v>
      </c>
      <c r="H677" s="130">
        <f t="shared" si="41"/>
        <v>1560</v>
      </c>
      <c r="I677" s="130">
        <f t="shared" si="42"/>
        <v>4</v>
      </c>
      <c r="J677" s="130">
        <f t="shared" si="43"/>
        <v>1560</v>
      </c>
      <c r="K677" s="132">
        <v>572</v>
      </c>
      <c r="L677" s="128" t="s">
        <v>16</v>
      </c>
      <c r="M677" s="133" t="s">
        <v>14</v>
      </c>
    </row>
    <row r="678" spans="1:13" x14ac:dyDescent="0.3">
      <c r="A678" s="126">
        <v>42124.60396990741</v>
      </c>
      <c r="B678" s="127">
        <v>100</v>
      </c>
      <c r="C678" s="128" t="s">
        <v>28</v>
      </c>
      <c r="D678" s="129">
        <v>390</v>
      </c>
      <c r="E678" s="130">
        <v>8</v>
      </c>
      <c r="F678" s="130">
        <f t="shared" si="40"/>
        <v>3120</v>
      </c>
      <c r="G678" s="131">
        <v>4</v>
      </c>
      <c r="H678" s="130">
        <f t="shared" si="41"/>
        <v>1560</v>
      </c>
      <c r="I678" s="130">
        <f t="shared" si="42"/>
        <v>4</v>
      </c>
      <c r="J678" s="130">
        <f t="shared" si="43"/>
        <v>1560</v>
      </c>
      <c r="K678" s="132">
        <v>572</v>
      </c>
      <c r="L678" s="128" t="s">
        <v>16</v>
      </c>
      <c r="M678" s="133" t="s">
        <v>38</v>
      </c>
    </row>
    <row r="679" spans="1:13" x14ac:dyDescent="0.3">
      <c r="A679" s="126">
        <v>42254.913032407407</v>
      </c>
      <c r="B679" s="127">
        <v>100</v>
      </c>
      <c r="C679" s="128" t="s">
        <v>28</v>
      </c>
      <c r="D679" s="129">
        <v>390</v>
      </c>
      <c r="E679" s="130">
        <v>8</v>
      </c>
      <c r="F679" s="130">
        <f t="shared" si="40"/>
        <v>3120</v>
      </c>
      <c r="G679" s="131">
        <v>4</v>
      </c>
      <c r="H679" s="130">
        <f t="shared" si="41"/>
        <v>1560</v>
      </c>
      <c r="I679" s="130">
        <f t="shared" si="42"/>
        <v>4</v>
      </c>
      <c r="J679" s="130">
        <f t="shared" si="43"/>
        <v>1560</v>
      </c>
      <c r="K679" s="132">
        <v>572</v>
      </c>
      <c r="L679" s="128" t="s">
        <v>16</v>
      </c>
      <c r="M679" s="133" t="s">
        <v>17</v>
      </c>
    </row>
    <row r="680" spans="1:13" x14ac:dyDescent="0.3">
      <c r="A680" s="126">
        <v>42143.659675925926</v>
      </c>
      <c r="B680" s="127">
        <v>100</v>
      </c>
      <c r="C680" s="128" t="s">
        <v>28</v>
      </c>
      <c r="D680" s="129">
        <v>390</v>
      </c>
      <c r="E680" s="130">
        <v>8</v>
      </c>
      <c r="F680" s="130">
        <f t="shared" si="40"/>
        <v>3120</v>
      </c>
      <c r="G680" s="131">
        <v>4</v>
      </c>
      <c r="H680" s="130">
        <f t="shared" si="41"/>
        <v>1560</v>
      </c>
      <c r="I680" s="130">
        <f t="shared" si="42"/>
        <v>4</v>
      </c>
      <c r="J680" s="130">
        <f t="shared" si="43"/>
        <v>1560</v>
      </c>
      <c r="K680" s="132">
        <v>572</v>
      </c>
      <c r="L680" s="128" t="s">
        <v>16</v>
      </c>
      <c r="M680" s="133" t="s">
        <v>17</v>
      </c>
    </row>
    <row r="681" spans="1:13" x14ac:dyDescent="0.3">
      <c r="A681" s="126">
        <v>42300.908935185187</v>
      </c>
      <c r="B681" s="127">
        <v>100</v>
      </c>
      <c r="C681" s="128" t="s">
        <v>28</v>
      </c>
      <c r="D681" s="129">
        <v>330</v>
      </c>
      <c r="E681" s="130">
        <v>8</v>
      </c>
      <c r="F681" s="130">
        <f t="shared" si="40"/>
        <v>2640</v>
      </c>
      <c r="G681" s="131">
        <v>4</v>
      </c>
      <c r="H681" s="130">
        <f t="shared" si="41"/>
        <v>1320</v>
      </c>
      <c r="I681" s="130">
        <f t="shared" si="42"/>
        <v>4</v>
      </c>
      <c r="J681" s="130">
        <f t="shared" si="43"/>
        <v>1320</v>
      </c>
      <c r="K681" s="132">
        <v>572</v>
      </c>
      <c r="L681" s="128" t="s">
        <v>16</v>
      </c>
      <c r="M681" s="133" t="s">
        <v>14</v>
      </c>
    </row>
    <row r="682" spans="1:13" x14ac:dyDescent="0.3">
      <c r="A682" s="126">
        <v>42341.361608796295</v>
      </c>
      <c r="B682" s="127">
        <v>100</v>
      </c>
      <c r="C682" s="128" t="s">
        <v>28</v>
      </c>
      <c r="D682" s="129">
        <v>480</v>
      </c>
      <c r="E682" s="130">
        <v>8</v>
      </c>
      <c r="F682" s="130">
        <f t="shared" si="40"/>
        <v>3840</v>
      </c>
      <c r="G682" s="131">
        <v>4</v>
      </c>
      <c r="H682" s="130">
        <f t="shared" si="41"/>
        <v>1920</v>
      </c>
      <c r="I682" s="130">
        <f t="shared" si="42"/>
        <v>4</v>
      </c>
      <c r="J682" s="130">
        <f t="shared" si="43"/>
        <v>1920</v>
      </c>
      <c r="K682" s="132">
        <v>572</v>
      </c>
      <c r="L682" s="128" t="s">
        <v>16</v>
      </c>
      <c r="M682" s="133" t="s">
        <v>17</v>
      </c>
    </row>
    <row r="683" spans="1:13" x14ac:dyDescent="0.3">
      <c r="A683" s="126">
        <v>42294.624085648145</v>
      </c>
      <c r="B683" s="127">
        <v>100</v>
      </c>
      <c r="C683" s="128" t="s">
        <v>28</v>
      </c>
      <c r="D683" s="129">
        <v>550</v>
      </c>
      <c r="E683" s="130">
        <v>8</v>
      </c>
      <c r="F683" s="130">
        <f t="shared" si="40"/>
        <v>4400</v>
      </c>
      <c r="G683" s="131">
        <v>4</v>
      </c>
      <c r="H683" s="130">
        <f t="shared" si="41"/>
        <v>2200</v>
      </c>
      <c r="I683" s="130">
        <f t="shared" si="42"/>
        <v>4</v>
      </c>
      <c r="J683" s="130">
        <f t="shared" si="43"/>
        <v>2200</v>
      </c>
      <c r="K683" s="132">
        <v>572</v>
      </c>
      <c r="L683" s="128" t="s">
        <v>16</v>
      </c>
      <c r="M683" s="133" t="s">
        <v>17</v>
      </c>
    </row>
    <row r="684" spans="1:13" x14ac:dyDescent="0.3">
      <c r="A684" s="126">
        <v>42031.941435185188</v>
      </c>
      <c r="B684" s="127">
        <v>100</v>
      </c>
      <c r="C684" s="128" t="s">
        <v>28</v>
      </c>
      <c r="D684" s="129">
        <v>600</v>
      </c>
      <c r="E684" s="130">
        <v>8</v>
      </c>
      <c r="F684" s="130">
        <f t="shared" si="40"/>
        <v>4800</v>
      </c>
      <c r="G684" s="131">
        <v>4</v>
      </c>
      <c r="H684" s="130">
        <f t="shared" si="41"/>
        <v>2400</v>
      </c>
      <c r="I684" s="130">
        <f t="shared" si="42"/>
        <v>4</v>
      </c>
      <c r="J684" s="130">
        <f t="shared" si="43"/>
        <v>2400</v>
      </c>
      <c r="K684" s="132">
        <v>572</v>
      </c>
      <c r="L684" s="128" t="s">
        <v>16</v>
      </c>
      <c r="M684" s="133" t="s">
        <v>17</v>
      </c>
    </row>
    <row r="685" spans="1:13" x14ac:dyDescent="0.3">
      <c r="A685" s="126">
        <v>42031.941435185188</v>
      </c>
      <c r="B685" s="127">
        <v>100</v>
      </c>
      <c r="C685" s="128" t="s">
        <v>28</v>
      </c>
      <c r="D685" s="129">
        <v>660</v>
      </c>
      <c r="E685" s="130">
        <v>8</v>
      </c>
      <c r="F685" s="130">
        <f t="shared" si="40"/>
        <v>5280</v>
      </c>
      <c r="G685" s="131">
        <v>4</v>
      </c>
      <c r="H685" s="130">
        <f t="shared" si="41"/>
        <v>2640</v>
      </c>
      <c r="I685" s="130">
        <f t="shared" si="42"/>
        <v>4</v>
      </c>
      <c r="J685" s="130">
        <f t="shared" si="43"/>
        <v>2640</v>
      </c>
      <c r="K685" s="132">
        <v>572</v>
      </c>
      <c r="L685" s="128" t="s">
        <v>16</v>
      </c>
      <c r="M685" s="133" t="s">
        <v>17</v>
      </c>
    </row>
    <row r="686" spans="1:13" x14ac:dyDescent="0.3">
      <c r="A686" s="126">
        <v>42237.906041666669</v>
      </c>
      <c r="B686" s="127">
        <v>100</v>
      </c>
      <c r="C686" s="128" t="s">
        <v>28</v>
      </c>
      <c r="D686" s="129">
        <v>700</v>
      </c>
      <c r="E686" s="130">
        <v>8</v>
      </c>
      <c r="F686" s="130">
        <f t="shared" si="40"/>
        <v>5600</v>
      </c>
      <c r="G686" s="131">
        <v>4</v>
      </c>
      <c r="H686" s="130">
        <f t="shared" si="41"/>
        <v>2800</v>
      </c>
      <c r="I686" s="130">
        <f t="shared" si="42"/>
        <v>4</v>
      </c>
      <c r="J686" s="130">
        <f t="shared" si="43"/>
        <v>2800</v>
      </c>
      <c r="K686" s="132">
        <v>572</v>
      </c>
      <c r="L686" s="128" t="s">
        <v>16</v>
      </c>
      <c r="M686" s="133" t="s">
        <v>14</v>
      </c>
    </row>
    <row r="687" spans="1:13" x14ac:dyDescent="0.3">
      <c r="A687" s="126">
        <v>42347.349965277775</v>
      </c>
      <c r="B687" s="127">
        <v>100</v>
      </c>
      <c r="C687" s="128" t="s">
        <v>28</v>
      </c>
      <c r="D687" s="129">
        <v>830</v>
      </c>
      <c r="E687" s="130">
        <v>8</v>
      </c>
      <c r="F687" s="130">
        <f t="shared" si="40"/>
        <v>6640</v>
      </c>
      <c r="G687" s="131">
        <v>4</v>
      </c>
      <c r="H687" s="130">
        <f t="shared" si="41"/>
        <v>3320</v>
      </c>
      <c r="I687" s="130">
        <f t="shared" si="42"/>
        <v>4</v>
      </c>
      <c r="J687" s="130">
        <f t="shared" si="43"/>
        <v>3320</v>
      </c>
      <c r="K687" s="132">
        <v>572</v>
      </c>
      <c r="L687" s="128" t="s">
        <v>16</v>
      </c>
      <c r="M687" s="133" t="s">
        <v>38</v>
      </c>
    </row>
    <row r="688" spans="1:13" x14ac:dyDescent="0.3">
      <c r="A688" s="126">
        <v>42168.343032407407</v>
      </c>
      <c r="B688" s="127">
        <v>100</v>
      </c>
      <c r="C688" s="128" t="s">
        <v>28</v>
      </c>
      <c r="D688" s="129">
        <v>850</v>
      </c>
      <c r="E688" s="130">
        <v>8</v>
      </c>
      <c r="F688" s="130">
        <f t="shared" si="40"/>
        <v>6800</v>
      </c>
      <c r="G688" s="131">
        <v>4</v>
      </c>
      <c r="H688" s="130">
        <f t="shared" si="41"/>
        <v>3400</v>
      </c>
      <c r="I688" s="130">
        <f t="shared" si="42"/>
        <v>4</v>
      </c>
      <c r="J688" s="130">
        <f t="shared" si="43"/>
        <v>3400</v>
      </c>
      <c r="K688" s="132">
        <v>572</v>
      </c>
      <c r="L688" s="128" t="s">
        <v>16</v>
      </c>
      <c r="M688" s="133" t="s">
        <v>17</v>
      </c>
    </row>
    <row r="689" spans="1:13" x14ac:dyDescent="0.3">
      <c r="A689" s="126">
        <v>42169.237407407411</v>
      </c>
      <c r="B689" s="127">
        <v>100</v>
      </c>
      <c r="C689" s="128" t="s">
        <v>28</v>
      </c>
      <c r="D689" s="129">
        <v>980</v>
      </c>
      <c r="E689" s="130">
        <v>8</v>
      </c>
      <c r="F689" s="130">
        <f t="shared" si="40"/>
        <v>7840</v>
      </c>
      <c r="G689" s="131">
        <v>4</v>
      </c>
      <c r="H689" s="130">
        <f t="shared" si="41"/>
        <v>3920</v>
      </c>
      <c r="I689" s="130">
        <f t="shared" si="42"/>
        <v>4</v>
      </c>
      <c r="J689" s="130">
        <f t="shared" si="43"/>
        <v>3920</v>
      </c>
      <c r="K689" s="132">
        <v>572</v>
      </c>
      <c r="L689" s="128" t="s">
        <v>16</v>
      </c>
      <c r="M689" s="133" t="s">
        <v>17</v>
      </c>
    </row>
    <row r="690" spans="1:13" x14ac:dyDescent="0.3">
      <c r="A690" s="126">
        <v>42064.672233796293</v>
      </c>
      <c r="B690" s="127">
        <v>100</v>
      </c>
      <c r="C690" s="128" t="s">
        <v>28</v>
      </c>
      <c r="D690" s="129">
        <v>50</v>
      </c>
      <c r="E690" s="130">
        <v>8</v>
      </c>
      <c r="F690" s="130">
        <f t="shared" si="40"/>
        <v>400</v>
      </c>
      <c r="G690" s="131">
        <v>4</v>
      </c>
      <c r="H690" s="130">
        <f t="shared" si="41"/>
        <v>200</v>
      </c>
      <c r="I690" s="130">
        <f t="shared" si="42"/>
        <v>4</v>
      </c>
      <c r="J690" s="130">
        <f t="shared" si="43"/>
        <v>200</v>
      </c>
      <c r="K690" s="132">
        <v>686</v>
      </c>
      <c r="L690" s="128" t="s">
        <v>31</v>
      </c>
      <c r="M690" s="133" t="s">
        <v>17</v>
      </c>
    </row>
    <row r="691" spans="1:13" x14ac:dyDescent="0.3">
      <c r="A691" s="126">
        <v>42234.602060185185</v>
      </c>
      <c r="B691" s="127">
        <v>100</v>
      </c>
      <c r="C691" s="128" t="s">
        <v>28</v>
      </c>
      <c r="D691" s="129">
        <v>100</v>
      </c>
      <c r="E691" s="130">
        <v>8</v>
      </c>
      <c r="F691" s="130">
        <f t="shared" si="40"/>
        <v>800</v>
      </c>
      <c r="G691" s="131">
        <v>4</v>
      </c>
      <c r="H691" s="130">
        <f t="shared" si="41"/>
        <v>400</v>
      </c>
      <c r="I691" s="130">
        <f t="shared" si="42"/>
        <v>4</v>
      </c>
      <c r="J691" s="130">
        <f t="shared" si="43"/>
        <v>400</v>
      </c>
      <c r="K691" s="132">
        <v>686</v>
      </c>
      <c r="L691" s="128" t="s">
        <v>31</v>
      </c>
      <c r="M691" s="133" t="s">
        <v>14</v>
      </c>
    </row>
    <row r="692" spans="1:13" x14ac:dyDescent="0.3">
      <c r="A692" s="126">
        <v>42064.672233796293</v>
      </c>
      <c r="B692" s="127">
        <v>100</v>
      </c>
      <c r="C692" s="128" t="s">
        <v>28</v>
      </c>
      <c r="D692" s="129">
        <v>190</v>
      </c>
      <c r="E692" s="130">
        <v>8</v>
      </c>
      <c r="F692" s="130">
        <f t="shared" si="40"/>
        <v>1520</v>
      </c>
      <c r="G692" s="131">
        <v>4</v>
      </c>
      <c r="H692" s="130">
        <f t="shared" si="41"/>
        <v>760</v>
      </c>
      <c r="I692" s="130">
        <f t="shared" si="42"/>
        <v>4</v>
      </c>
      <c r="J692" s="130">
        <f t="shared" si="43"/>
        <v>760</v>
      </c>
      <c r="K692" s="132">
        <v>686</v>
      </c>
      <c r="L692" s="128" t="s">
        <v>31</v>
      </c>
      <c r="M692" s="133" t="s">
        <v>17</v>
      </c>
    </row>
    <row r="693" spans="1:13" x14ac:dyDescent="0.3">
      <c r="A693" s="126">
        <v>42138.530925925923</v>
      </c>
      <c r="B693" s="127">
        <v>100</v>
      </c>
      <c r="C693" s="128" t="s">
        <v>28</v>
      </c>
      <c r="D693" s="129">
        <v>690</v>
      </c>
      <c r="E693" s="130">
        <v>8</v>
      </c>
      <c r="F693" s="130">
        <f t="shared" si="40"/>
        <v>5520</v>
      </c>
      <c r="G693" s="131">
        <v>4</v>
      </c>
      <c r="H693" s="130">
        <f t="shared" si="41"/>
        <v>2760</v>
      </c>
      <c r="I693" s="130">
        <f t="shared" si="42"/>
        <v>4</v>
      </c>
      <c r="J693" s="130">
        <f t="shared" si="43"/>
        <v>2760</v>
      </c>
      <c r="K693" s="132">
        <v>686</v>
      </c>
      <c r="L693" s="128" t="s">
        <v>31</v>
      </c>
      <c r="M693" s="133" t="s">
        <v>14</v>
      </c>
    </row>
    <row r="694" spans="1:13" x14ac:dyDescent="0.3">
      <c r="A694" s="126">
        <v>42210.15997685185</v>
      </c>
      <c r="B694" s="127">
        <v>100</v>
      </c>
      <c r="C694" s="128" t="s">
        <v>28</v>
      </c>
      <c r="D694" s="129">
        <v>90</v>
      </c>
      <c r="E694" s="130">
        <v>8</v>
      </c>
      <c r="F694" s="130">
        <f t="shared" si="40"/>
        <v>720</v>
      </c>
      <c r="G694" s="131">
        <v>4</v>
      </c>
      <c r="H694" s="130">
        <f t="shared" si="41"/>
        <v>360</v>
      </c>
      <c r="I694" s="130">
        <f t="shared" si="42"/>
        <v>4</v>
      </c>
      <c r="J694" s="130">
        <f t="shared" si="43"/>
        <v>360</v>
      </c>
      <c r="K694" s="132">
        <v>846</v>
      </c>
      <c r="L694" s="128" t="s">
        <v>30</v>
      </c>
      <c r="M694" s="133" t="s">
        <v>17</v>
      </c>
    </row>
    <row r="695" spans="1:13" x14ac:dyDescent="0.3">
      <c r="A695" s="126">
        <v>42114.413460648146</v>
      </c>
      <c r="B695" s="127">
        <v>100</v>
      </c>
      <c r="C695" s="128" t="s">
        <v>28</v>
      </c>
      <c r="D695" s="129">
        <v>160</v>
      </c>
      <c r="E695" s="130">
        <v>8</v>
      </c>
      <c r="F695" s="130">
        <f t="shared" si="40"/>
        <v>1280</v>
      </c>
      <c r="G695" s="131">
        <v>4</v>
      </c>
      <c r="H695" s="130">
        <f t="shared" si="41"/>
        <v>640</v>
      </c>
      <c r="I695" s="130">
        <f t="shared" si="42"/>
        <v>4</v>
      </c>
      <c r="J695" s="130">
        <f t="shared" si="43"/>
        <v>640</v>
      </c>
      <c r="K695" s="132">
        <v>846</v>
      </c>
      <c r="L695" s="128" t="s">
        <v>30</v>
      </c>
      <c r="M695" s="133" t="s">
        <v>17</v>
      </c>
    </row>
    <row r="696" spans="1:13" x14ac:dyDescent="0.3">
      <c r="A696" s="126">
        <v>42136.382488425923</v>
      </c>
      <c r="B696" s="127">
        <v>100</v>
      </c>
      <c r="C696" s="128" t="s">
        <v>28</v>
      </c>
      <c r="D696" s="129">
        <v>280</v>
      </c>
      <c r="E696" s="130">
        <v>8</v>
      </c>
      <c r="F696" s="130">
        <f t="shared" si="40"/>
        <v>2240</v>
      </c>
      <c r="G696" s="131">
        <v>4</v>
      </c>
      <c r="H696" s="130">
        <f t="shared" si="41"/>
        <v>1120</v>
      </c>
      <c r="I696" s="130">
        <f t="shared" si="42"/>
        <v>4</v>
      </c>
      <c r="J696" s="130">
        <f t="shared" si="43"/>
        <v>1120</v>
      </c>
      <c r="K696" s="132">
        <v>846</v>
      </c>
      <c r="L696" s="128" t="s">
        <v>30</v>
      </c>
      <c r="M696" s="133" t="s">
        <v>17</v>
      </c>
    </row>
    <row r="697" spans="1:13" x14ac:dyDescent="0.3">
      <c r="A697" s="126">
        <v>42198.521979166668</v>
      </c>
      <c r="B697" s="127">
        <v>100</v>
      </c>
      <c r="C697" s="128" t="s">
        <v>28</v>
      </c>
      <c r="D697" s="129">
        <v>300</v>
      </c>
      <c r="E697" s="130">
        <v>8</v>
      </c>
      <c r="F697" s="130">
        <f t="shared" si="40"/>
        <v>2400</v>
      </c>
      <c r="G697" s="131">
        <v>4</v>
      </c>
      <c r="H697" s="130">
        <f t="shared" si="41"/>
        <v>1200</v>
      </c>
      <c r="I697" s="130">
        <f t="shared" si="42"/>
        <v>4</v>
      </c>
      <c r="J697" s="130">
        <f t="shared" si="43"/>
        <v>1200</v>
      </c>
      <c r="K697" s="132">
        <v>846</v>
      </c>
      <c r="L697" s="128" t="s">
        <v>30</v>
      </c>
      <c r="M697" s="133" t="s">
        <v>14</v>
      </c>
    </row>
    <row r="698" spans="1:13" x14ac:dyDescent="0.3">
      <c r="A698" s="126">
        <v>42308.14162037037</v>
      </c>
      <c r="B698" s="127">
        <v>100</v>
      </c>
      <c r="C698" s="128" t="s">
        <v>28</v>
      </c>
      <c r="D698" s="129">
        <v>450</v>
      </c>
      <c r="E698" s="130">
        <v>8</v>
      </c>
      <c r="F698" s="130">
        <f t="shared" si="40"/>
        <v>3600</v>
      </c>
      <c r="G698" s="131">
        <v>4</v>
      </c>
      <c r="H698" s="130">
        <f t="shared" si="41"/>
        <v>1800</v>
      </c>
      <c r="I698" s="130">
        <f t="shared" si="42"/>
        <v>4</v>
      </c>
      <c r="J698" s="130">
        <f t="shared" si="43"/>
        <v>1800</v>
      </c>
      <c r="K698" s="132">
        <v>846</v>
      </c>
      <c r="L698" s="128" t="s">
        <v>30</v>
      </c>
      <c r="M698" s="133" t="s">
        <v>17</v>
      </c>
    </row>
    <row r="699" spans="1:13" x14ac:dyDescent="0.3">
      <c r="A699" s="126">
        <v>42104.004826388889</v>
      </c>
      <c r="B699" s="127">
        <v>100</v>
      </c>
      <c r="C699" s="128" t="s">
        <v>28</v>
      </c>
      <c r="D699" s="129">
        <v>580</v>
      </c>
      <c r="E699" s="130">
        <v>8</v>
      </c>
      <c r="F699" s="130">
        <f t="shared" si="40"/>
        <v>4640</v>
      </c>
      <c r="G699" s="131">
        <v>4</v>
      </c>
      <c r="H699" s="130">
        <f t="shared" si="41"/>
        <v>2320</v>
      </c>
      <c r="I699" s="130">
        <f t="shared" si="42"/>
        <v>4</v>
      </c>
      <c r="J699" s="130">
        <f t="shared" si="43"/>
        <v>2320</v>
      </c>
      <c r="K699" s="132">
        <v>846</v>
      </c>
      <c r="L699" s="128" t="s">
        <v>30</v>
      </c>
      <c r="M699" s="133" t="s">
        <v>17</v>
      </c>
    </row>
    <row r="700" spans="1:13" x14ac:dyDescent="0.3">
      <c r="A700" s="126">
        <v>42277.729953703703</v>
      </c>
      <c r="B700" s="127">
        <v>100</v>
      </c>
      <c r="C700" s="128" t="s">
        <v>28</v>
      </c>
      <c r="D700" s="129">
        <v>650</v>
      </c>
      <c r="E700" s="130">
        <v>8</v>
      </c>
      <c r="F700" s="130">
        <f t="shared" si="40"/>
        <v>5200</v>
      </c>
      <c r="G700" s="131">
        <v>4</v>
      </c>
      <c r="H700" s="130">
        <f t="shared" si="41"/>
        <v>2600</v>
      </c>
      <c r="I700" s="130">
        <f t="shared" si="42"/>
        <v>4</v>
      </c>
      <c r="J700" s="130">
        <f t="shared" si="43"/>
        <v>2600</v>
      </c>
      <c r="K700" s="132">
        <v>846</v>
      </c>
      <c r="L700" s="128" t="s">
        <v>30</v>
      </c>
      <c r="M700" s="133" t="s">
        <v>38</v>
      </c>
    </row>
    <row r="701" spans="1:13" x14ac:dyDescent="0.3">
      <c r="A701" s="126">
        <v>42241.06517361111</v>
      </c>
      <c r="B701" s="127">
        <v>100</v>
      </c>
      <c r="C701" s="128" t="s">
        <v>28</v>
      </c>
      <c r="D701" s="129">
        <v>900</v>
      </c>
      <c r="E701" s="130">
        <v>8</v>
      </c>
      <c r="F701" s="130">
        <f t="shared" si="40"/>
        <v>7200</v>
      </c>
      <c r="G701" s="131">
        <v>4</v>
      </c>
      <c r="H701" s="130">
        <f t="shared" si="41"/>
        <v>3600</v>
      </c>
      <c r="I701" s="130">
        <f t="shared" si="42"/>
        <v>4</v>
      </c>
      <c r="J701" s="130">
        <f t="shared" si="43"/>
        <v>3600</v>
      </c>
      <c r="K701" s="132">
        <v>846</v>
      </c>
      <c r="L701" s="128" t="s">
        <v>30</v>
      </c>
      <c r="M701" s="133" t="s">
        <v>17</v>
      </c>
    </row>
    <row r="702" spans="1:13" x14ac:dyDescent="0.3">
      <c r="A702" s="134" t="s">
        <v>48</v>
      </c>
      <c r="B702" s="135"/>
      <c r="C702" s="135"/>
      <c r="D702" s="136"/>
      <c r="E702" s="137">
        <f t="shared" ref="E702:J702" si="44">AVERAGE(E3:E701)</f>
        <v>17.38340486409156</v>
      </c>
      <c r="F702" s="137">
        <f t="shared" si="44"/>
        <v>9166</v>
      </c>
      <c r="G702" s="137">
        <f t="shared" si="44"/>
        <v>11.987124463519313</v>
      </c>
      <c r="H702" s="137">
        <f t="shared" si="44"/>
        <v>6550.3090128755366</v>
      </c>
      <c r="I702" s="137">
        <f t="shared" si="44"/>
        <v>5.3962804005722464</v>
      </c>
      <c r="J702" s="137">
        <f t="shared" si="44"/>
        <v>2615.6909871244634</v>
      </c>
      <c r="K702" s="138"/>
      <c r="L702" s="135"/>
      <c r="M702" s="135"/>
    </row>
    <row r="703" spans="1:13" x14ac:dyDescent="0.3">
      <c r="A703" s="139" t="s">
        <v>49</v>
      </c>
      <c r="D703" s="140"/>
      <c r="E703" s="137">
        <f t="shared" ref="E703:J703" si="45">SUM(E3:E701)</f>
        <v>12151</v>
      </c>
      <c r="F703" s="137">
        <f t="shared" si="45"/>
        <v>6407034</v>
      </c>
      <c r="G703" s="137">
        <f t="shared" si="45"/>
        <v>8379</v>
      </c>
      <c r="H703" s="137">
        <f t="shared" si="45"/>
        <v>4578666</v>
      </c>
      <c r="I703" s="137">
        <f t="shared" si="45"/>
        <v>3772</v>
      </c>
      <c r="J703" s="137">
        <f t="shared" si="45"/>
        <v>1828368</v>
      </c>
      <c r="K703" s="136"/>
    </row>
    <row r="706" spans="1:16" x14ac:dyDescent="0.3">
      <c r="D706" s="188" t="s">
        <v>50</v>
      </c>
      <c r="E706" s="188"/>
      <c r="F706" s="188"/>
      <c r="G706" s="188"/>
      <c r="H706" s="188"/>
      <c r="I706" s="188"/>
      <c r="J706" s="188"/>
      <c r="K706" s="188"/>
      <c r="L706" s="188"/>
    </row>
    <row r="707" spans="1:16" ht="57.6" x14ac:dyDescent="0.3">
      <c r="A707" s="141"/>
      <c r="B707" s="141"/>
      <c r="C707" s="141"/>
      <c r="D707" s="142"/>
      <c r="E707" s="142" t="s">
        <v>51</v>
      </c>
      <c r="F707" s="142" t="s">
        <v>52</v>
      </c>
      <c r="G707" s="142" t="s">
        <v>53</v>
      </c>
      <c r="H707" s="142" t="s">
        <v>54</v>
      </c>
      <c r="I707" s="142" t="s">
        <v>55</v>
      </c>
      <c r="J707" s="142" t="s">
        <v>56</v>
      </c>
      <c r="K707" s="142" t="s">
        <v>57</v>
      </c>
      <c r="L707" s="142" t="s">
        <v>58</v>
      </c>
      <c r="M707" s="141"/>
      <c r="N707" s="141"/>
      <c r="O707" s="141"/>
      <c r="P707" s="141"/>
    </row>
    <row r="708" spans="1:16" ht="28.8" x14ac:dyDescent="0.3">
      <c r="A708" s="143"/>
      <c r="B708" s="143"/>
      <c r="C708" s="143"/>
      <c r="D708" s="144" t="s">
        <v>59</v>
      </c>
      <c r="E708" s="145" t="s">
        <v>60</v>
      </c>
      <c r="F708" s="146" t="s">
        <v>61</v>
      </c>
      <c r="G708" s="146" t="s">
        <v>62</v>
      </c>
      <c r="H708" s="146" t="s">
        <v>63</v>
      </c>
      <c r="I708" s="147" t="s">
        <v>64</v>
      </c>
      <c r="J708" s="148" t="s">
        <v>65</v>
      </c>
      <c r="K708" s="149" t="s">
        <v>66</v>
      </c>
      <c r="L708" s="150" t="s">
        <v>67</v>
      </c>
      <c r="M708" s="143"/>
      <c r="N708" s="143"/>
      <c r="O708" s="143"/>
      <c r="P708" s="143"/>
    </row>
    <row r="709" spans="1:16" x14ac:dyDescent="0.3">
      <c r="D709" s="151" t="s">
        <v>19</v>
      </c>
      <c r="E709" s="152">
        <v>27</v>
      </c>
      <c r="F709" s="153">
        <v>26.481481481481481</v>
      </c>
      <c r="G709" s="153">
        <v>15.37037037037037</v>
      </c>
      <c r="H709" s="153">
        <v>11.111111111111111</v>
      </c>
      <c r="I709" s="154">
        <v>19390</v>
      </c>
      <c r="J709" s="153">
        <v>8453.3333333333339</v>
      </c>
      <c r="K709" s="153">
        <v>14152.222222222223</v>
      </c>
      <c r="L709" s="153">
        <v>5698.8888888888887</v>
      </c>
    </row>
    <row r="710" spans="1:16" x14ac:dyDescent="0.3">
      <c r="D710" s="151" t="s">
        <v>17</v>
      </c>
      <c r="E710" s="155">
        <v>399</v>
      </c>
      <c r="F710" s="156">
        <v>16.406015037593985</v>
      </c>
      <c r="G710" s="156">
        <v>11.245614035087719</v>
      </c>
      <c r="H710" s="156">
        <v>5.1604010025062657</v>
      </c>
      <c r="I710" s="157">
        <v>195673</v>
      </c>
      <c r="J710" s="156">
        <v>5103.1278195488721</v>
      </c>
      <c r="K710" s="156">
        <v>7475.5714285714284</v>
      </c>
      <c r="L710" s="156">
        <v>2372.4436090225563</v>
      </c>
    </row>
    <row r="711" spans="1:16" x14ac:dyDescent="0.3">
      <c r="D711" s="151" t="s">
        <v>14</v>
      </c>
      <c r="E711" s="155">
        <v>216</v>
      </c>
      <c r="F711" s="156">
        <v>18.078703703703702</v>
      </c>
      <c r="G711" s="156">
        <v>13.041666666666666</v>
      </c>
      <c r="H711" s="156">
        <v>5.0370370370370372</v>
      </c>
      <c r="I711" s="157">
        <v>156837</v>
      </c>
      <c r="J711" s="156">
        <v>9647.6018518518522</v>
      </c>
      <c r="K711" s="156">
        <v>12420.731481481482</v>
      </c>
      <c r="L711" s="156">
        <v>2773.1296296296296</v>
      </c>
    </row>
    <row r="712" spans="1:16" x14ac:dyDescent="0.3">
      <c r="D712" s="158" t="s">
        <v>38</v>
      </c>
      <c r="E712" s="155">
        <v>57</v>
      </c>
      <c r="F712" s="156">
        <v>17.280701754385966</v>
      </c>
      <c r="G712" s="156">
        <v>11.578947368421053</v>
      </c>
      <c r="H712" s="156">
        <v>5.7017543859649127</v>
      </c>
      <c r="I712" s="157">
        <v>22824</v>
      </c>
      <c r="J712" s="156">
        <v>4042.0350877192982</v>
      </c>
      <c r="K712" s="156">
        <v>6303.3859649122805</v>
      </c>
      <c r="L712" s="156">
        <v>2261.3508771929824</v>
      </c>
    </row>
    <row r="713" spans="1:16" x14ac:dyDescent="0.3">
      <c r="D713" s="158" t="s">
        <v>68</v>
      </c>
      <c r="E713" s="155">
        <v>699</v>
      </c>
      <c r="F713" s="156">
        <v>17.38340486409156</v>
      </c>
      <c r="G713" s="156">
        <v>11.987124463519313</v>
      </c>
      <c r="H713" s="156">
        <v>5.3962804005722464</v>
      </c>
      <c r="I713" s="157">
        <v>394724</v>
      </c>
      <c r="J713" s="156">
        <v>6550.3090128755366</v>
      </c>
      <c r="K713" s="156">
        <v>9166</v>
      </c>
      <c r="L713" s="156">
        <v>2615.6909871244634</v>
      </c>
    </row>
    <row r="715" spans="1:16" x14ac:dyDescent="0.3">
      <c r="D715" s="188" t="s">
        <v>69</v>
      </c>
      <c r="E715" s="188"/>
      <c r="F715" s="188"/>
      <c r="G715" s="188"/>
      <c r="H715" s="188"/>
      <c r="I715" s="188"/>
      <c r="J715" s="188"/>
      <c r="K715" s="188"/>
      <c r="L715" s="188"/>
    </row>
    <row r="716" spans="1:16" ht="28.8" x14ac:dyDescent="0.3">
      <c r="D716" s="142"/>
      <c r="E716" s="142" t="s">
        <v>51</v>
      </c>
      <c r="F716" s="142" t="s">
        <v>70</v>
      </c>
      <c r="G716" s="142" t="s">
        <v>71</v>
      </c>
      <c r="H716" s="142" t="s">
        <v>72</v>
      </c>
      <c r="I716" s="142" t="s">
        <v>73</v>
      </c>
      <c r="J716" s="142" t="s">
        <v>74</v>
      </c>
      <c r="K716" s="142" t="s">
        <v>75</v>
      </c>
      <c r="L716" s="142" t="s">
        <v>76</v>
      </c>
    </row>
    <row r="717" spans="1:16" ht="27.6" x14ac:dyDescent="0.3">
      <c r="A717" s="159"/>
      <c r="B717" s="159"/>
      <c r="C717" s="159"/>
      <c r="D717" s="159" t="s">
        <v>77</v>
      </c>
      <c r="E717" s="159" t="s">
        <v>60</v>
      </c>
      <c r="F717" s="159" t="s">
        <v>78</v>
      </c>
      <c r="G717" s="159" t="s">
        <v>79</v>
      </c>
      <c r="H717" s="159" t="s">
        <v>80</v>
      </c>
      <c r="I717" s="159" t="s">
        <v>81</v>
      </c>
      <c r="J717" s="159" t="s">
        <v>82</v>
      </c>
      <c r="K717" s="159" t="s">
        <v>83</v>
      </c>
      <c r="L717" s="159" t="s">
        <v>84</v>
      </c>
      <c r="M717" s="159"/>
      <c r="N717" s="159"/>
      <c r="O717" s="159"/>
      <c r="P717" s="159"/>
    </row>
    <row r="718" spans="1:16" x14ac:dyDescent="0.3">
      <c r="D718" s="160" t="s">
        <v>19</v>
      </c>
      <c r="E718" s="161">
        <v>27</v>
      </c>
      <c r="F718" s="162">
        <v>715</v>
      </c>
      <c r="G718" s="162">
        <v>415</v>
      </c>
      <c r="H718" s="162">
        <v>300</v>
      </c>
      <c r="I718" s="161">
        <v>19390</v>
      </c>
      <c r="J718" s="163">
        <v>228240</v>
      </c>
      <c r="K718" s="163">
        <v>382110</v>
      </c>
      <c r="L718" s="163">
        <v>153870</v>
      </c>
    </row>
    <row r="719" spans="1:16" x14ac:dyDescent="0.3">
      <c r="D719" s="160" t="s">
        <v>17</v>
      </c>
      <c r="E719" s="161">
        <v>399</v>
      </c>
      <c r="F719" s="162">
        <v>6546</v>
      </c>
      <c r="G719" s="162">
        <v>4487</v>
      </c>
      <c r="H719" s="162">
        <v>2059</v>
      </c>
      <c r="I719" s="161">
        <v>195673</v>
      </c>
      <c r="J719" s="163">
        <v>2036148</v>
      </c>
      <c r="K719" s="163">
        <v>2982753</v>
      </c>
      <c r="L719" s="163">
        <v>946605</v>
      </c>
    </row>
    <row r="720" spans="1:16" x14ac:dyDescent="0.3">
      <c r="D720" s="160" t="s">
        <v>14</v>
      </c>
      <c r="E720" s="161">
        <v>216</v>
      </c>
      <c r="F720" s="162">
        <v>3905</v>
      </c>
      <c r="G720" s="162">
        <v>2817</v>
      </c>
      <c r="H720" s="162">
        <v>1088</v>
      </c>
      <c r="I720" s="161">
        <v>156837</v>
      </c>
      <c r="J720" s="163">
        <v>2083882</v>
      </c>
      <c r="K720" s="163">
        <v>2682878</v>
      </c>
      <c r="L720" s="163">
        <v>598996</v>
      </c>
    </row>
    <row r="721" spans="1:12" x14ac:dyDescent="0.3">
      <c r="D721" s="160" t="s">
        <v>38</v>
      </c>
      <c r="E721" s="161">
        <v>57</v>
      </c>
      <c r="F721" s="162">
        <v>985</v>
      </c>
      <c r="G721" s="162">
        <v>660</v>
      </c>
      <c r="H721" s="162">
        <v>325</v>
      </c>
      <c r="I721" s="161">
        <v>22824</v>
      </c>
      <c r="J721" s="163">
        <v>230396</v>
      </c>
      <c r="K721" s="163">
        <v>359293</v>
      </c>
      <c r="L721" s="163">
        <v>128897</v>
      </c>
    </row>
    <row r="722" spans="1:12" x14ac:dyDescent="0.3">
      <c r="D722" s="160" t="s">
        <v>68</v>
      </c>
      <c r="E722" s="161">
        <v>699</v>
      </c>
      <c r="F722" s="162">
        <v>12151</v>
      </c>
      <c r="G722" s="162">
        <v>8379</v>
      </c>
      <c r="H722" s="162">
        <v>3772</v>
      </c>
      <c r="I722" s="161">
        <v>394724</v>
      </c>
      <c r="J722" s="163">
        <v>4578666</v>
      </c>
      <c r="K722" s="163">
        <v>6407034</v>
      </c>
      <c r="L722" s="163">
        <v>1828368</v>
      </c>
    </row>
    <row r="725" spans="1:12" x14ac:dyDescent="0.3">
      <c r="D725" s="188" t="s">
        <v>85</v>
      </c>
      <c r="E725" s="188"/>
      <c r="F725" s="188"/>
      <c r="G725" s="188"/>
      <c r="H725" s="188"/>
      <c r="I725" s="188"/>
      <c r="J725" s="188"/>
      <c r="K725" s="188"/>
      <c r="L725" s="188"/>
    </row>
    <row r="726" spans="1:12" ht="57.6" x14ac:dyDescent="0.3">
      <c r="D726" s="142"/>
      <c r="E726" s="142" t="s">
        <v>51</v>
      </c>
      <c r="F726" s="142" t="s">
        <v>52</v>
      </c>
      <c r="G726" s="142" t="s">
        <v>53</v>
      </c>
      <c r="H726" s="142" t="s">
        <v>54</v>
      </c>
      <c r="I726" s="142" t="s">
        <v>86</v>
      </c>
      <c r="J726" s="142" t="s">
        <v>56</v>
      </c>
      <c r="K726" s="142" t="s">
        <v>57</v>
      </c>
      <c r="L726" s="142" t="s">
        <v>58</v>
      </c>
    </row>
    <row r="727" spans="1:12" ht="28.8" x14ac:dyDescent="0.3">
      <c r="A727" t="s">
        <v>77</v>
      </c>
      <c r="B727" t="s">
        <v>87</v>
      </c>
      <c r="D727" s="164" t="s">
        <v>77</v>
      </c>
      <c r="E727" s="164" t="s">
        <v>60</v>
      </c>
      <c r="F727" s="164" t="s">
        <v>88</v>
      </c>
      <c r="G727" s="164" t="s">
        <v>61</v>
      </c>
      <c r="H727" s="164" t="s">
        <v>63</v>
      </c>
      <c r="I727" s="164" t="s">
        <v>64</v>
      </c>
      <c r="J727" s="164" t="s">
        <v>82</v>
      </c>
      <c r="K727" s="164" t="s">
        <v>83</v>
      </c>
      <c r="L727" s="164" t="s">
        <v>84</v>
      </c>
    </row>
    <row r="728" spans="1:12" x14ac:dyDescent="0.3">
      <c r="A728" s="160" t="s">
        <v>13</v>
      </c>
      <c r="B728" s="165">
        <v>15</v>
      </c>
      <c r="D728" s="166" t="s">
        <v>13</v>
      </c>
      <c r="E728" s="167">
        <v>15</v>
      </c>
      <c r="F728" s="156">
        <v>4335</v>
      </c>
      <c r="G728" s="156">
        <v>16.533333333333335</v>
      </c>
      <c r="H728" s="156">
        <v>4.8</v>
      </c>
      <c r="I728" s="157">
        <v>65025</v>
      </c>
      <c r="J728" s="168">
        <v>896980</v>
      </c>
      <c r="K728" s="168">
        <v>1049590</v>
      </c>
      <c r="L728" s="168">
        <v>152610</v>
      </c>
    </row>
    <row r="729" spans="1:12" x14ac:dyDescent="0.3">
      <c r="A729" s="160" t="s">
        <v>25</v>
      </c>
      <c r="B729" s="165">
        <v>94</v>
      </c>
      <c r="D729" s="166" t="s">
        <v>25</v>
      </c>
      <c r="E729" s="167">
        <v>94</v>
      </c>
      <c r="F729" s="156">
        <v>455.25531914893617</v>
      </c>
      <c r="G729" s="156">
        <v>18.936170212765958</v>
      </c>
      <c r="H729" s="156">
        <v>6.1595744680851068</v>
      </c>
      <c r="I729" s="157">
        <v>42794</v>
      </c>
      <c r="J729" s="168">
        <v>546241</v>
      </c>
      <c r="K729" s="168">
        <v>807415</v>
      </c>
      <c r="L729" s="168">
        <v>261174</v>
      </c>
    </row>
    <row r="730" spans="1:12" x14ac:dyDescent="0.3">
      <c r="A730" s="160" t="s">
        <v>23</v>
      </c>
      <c r="B730" s="165">
        <v>91</v>
      </c>
      <c r="D730" s="166" t="s">
        <v>23</v>
      </c>
      <c r="E730" s="167">
        <v>91</v>
      </c>
      <c r="F730" s="156">
        <v>446.14285714285717</v>
      </c>
      <c r="G730" s="156">
        <v>15.747252747252746</v>
      </c>
      <c r="H730" s="156">
        <v>5.0769230769230766</v>
      </c>
      <c r="I730" s="157">
        <v>40599</v>
      </c>
      <c r="J730" s="168">
        <v>467791</v>
      </c>
      <c r="K730" s="168">
        <v>665716</v>
      </c>
      <c r="L730" s="168">
        <v>197925</v>
      </c>
    </row>
    <row r="731" spans="1:12" x14ac:dyDescent="0.3">
      <c r="A731" s="160" t="s">
        <v>40</v>
      </c>
      <c r="B731" s="165">
        <v>17</v>
      </c>
      <c r="D731" s="166" t="s">
        <v>40</v>
      </c>
      <c r="E731" s="167">
        <v>17</v>
      </c>
      <c r="F731" s="156">
        <v>432.64705882352939</v>
      </c>
      <c r="G731" s="156">
        <v>18.352941176470587</v>
      </c>
      <c r="H731" s="156">
        <v>4.6470588235294121</v>
      </c>
      <c r="I731" s="157">
        <v>7355</v>
      </c>
      <c r="J731" s="168">
        <v>98745</v>
      </c>
      <c r="K731" s="168">
        <v>132360</v>
      </c>
      <c r="L731" s="168">
        <v>33615</v>
      </c>
    </row>
    <row r="732" spans="1:12" x14ac:dyDescent="0.3">
      <c r="A732" s="160" t="s">
        <v>27</v>
      </c>
      <c r="B732" s="165">
        <v>56</v>
      </c>
      <c r="D732" s="166" t="s">
        <v>27</v>
      </c>
      <c r="E732" s="167">
        <v>56</v>
      </c>
      <c r="F732" s="156">
        <v>459.21428571428572</v>
      </c>
      <c r="G732" s="156">
        <v>15.785714285714286</v>
      </c>
      <c r="H732" s="156">
        <v>4.1607142857142856</v>
      </c>
      <c r="I732" s="157">
        <v>25716</v>
      </c>
      <c r="J732" s="168">
        <v>278458</v>
      </c>
      <c r="K732" s="168">
        <v>388584</v>
      </c>
      <c r="L732" s="168">
        <v>110126</v>
      </c>
    </row>
    <row r="733" spans="1:12" x14ac:dyDescent="0.3">
      <c r="A733" s="160" t="s">
        <v>16</v>
      </c>
      <c r="B733" s="165">
        <v>100</v>
      </c>
      <c r="D733" s="166" t="s">
        <v>16</v>
      </c>
      <c r="E733" s="167">
        <v>100</v>
      </c>
      <c r="F733" s="156">
        <v>546.22</v>
      </c>
      <c r="G733" s="156">
        <v>15.94</v>
      </c>
      <c r="H733" s="156">
        <v>4.5599999999999996</v>
      </c>
      <c r="I733" s="157">
        <v>54622</v>
      </c>
      <c r="J733" s="168">
        <v>462442</v>
      </c>
      <c r="K733" s="168">
        <v>700012</v>
      </c>
      <c r="L733" s="168">
        <v>237570</v>
      </c>
    </row>
    <row r="734" spans="1:12" x14ac:dyDescent="0.3">
      <c r="A734" s="160" t="s">
        <v>24</v>
      </c>
      <c r="B734" s="165">
        <v>103</v>
      </c>
      <c r="D734" s="166" t="s">
        <v>24</v>
      </c>
      <c r="E734" s="167">
        <v>103</v>
      </c>
      <c r="F734" s="156">
        <v>469.61165048543688</v>
      </c>
      <c r="G734" s="156">
        <v>18.699029126213592</v>
      </c>
      <c r="H734" s="156">
        <v>5.941747572815534</v>
      </c>
      <c r="I734" s="157">
        <v>48370</v>
      </c>
      <c r="J734" s="168">
        <v>593956</v>
      </c>
      <c r="K734" s="168">
        <v>852470</v>
      </c>
      <c r="L734" s="168">
        <v>258514</v>
      </c>
    </row>
    <row r="735" spans="1:12" x14ac:dyDescent="0.3">
      <c r="A735" s="160" t="s">
        <v>18</v>
      </c>
      <c r="B735" s="165">
        <v>27</v>
      </c>
      <c r="D735" s="166" t="s">
        <v>18</v>
      </c>
      <c r="E735" s="167">
        <v>27</v>
      </c>
      <c r="F735" s="156">
        <v>718.14814814814815</v>
      </c>
      <c r="G735" s="156">
        <v>26.481481481481481</v>
      </c>
      <c r="H735" s="156">
        <v>11.111111111111111</v>
      </c>
      <c r="I735" s="157">
        <v>19390</v>
      </c>
      <c r="J735" s="168">
        <v>228240</v>
      </c>
      <c r="K735" s="168">
        <v>382110</v>
      </c>
      <c r="L735" s="168">
        <v>153870</v>
      </c>
    </row>
    <row r="736" spans="1:12" x14ac:dyDescent="0.3">
      <c r="A736" s="160" t="s">
        <v>31</v>
      </c>
      <c r="B736" s="165">
        <v>55</v>
      </c>
      <c r="D736" s="166" t="s">
        <v>31</v>
      </c>
      <c r="E736" s="167">
        <v>55</v>
      </c>
      <c r="F736" s="156">
        <v>399.61818181818182</v>
      </c>
      <c r="G736" s="156">
        <v>17.690909090909091</v>
      </c>
      <c r="H736" s="156">
        <v>5.6909090909090905</v>
      </c>
      <c r="I736" s="157">
        <v>21979</v>
      </c>
      <c r="J736" s="168">
        <v>253684</v>
      </c>
      <c r="K736" s="168">
        <v>365248</v>
      </c>
      <c r="L736" s="168">
        <v>111564</v>
      </c>
    </row>
    <row r="737" spans="1:12" x14ac:dyDescent="0.3">
      <c r="A737" s="160" t="s">
        <v>30</v>
      </c>
      <c r="B737" s="165">
        <v>68</v>
      </c>
      <c r="D737" s="166" t="s">
        <v>30</v>
      </c>
      <c r="E737" s="167">
        <v>68</v>
      </c>
      <c r="F737" s="156">
        <v>469.47058823529414</v>
      </c>
      <c r="G737" s="156">
        <v>15.514705882352942</v>
      </c>
      <c r="H737" s="156">
        <v>4.3529411764705879</v>
      </c>
      <c r="I737" s="157">
        <v>31924</v>
      </c>
      <c r="J737" s="168">
        <v>346575</v>
      </c>
      <c r="K737" s="168">
        <v>479462</v>
      </c>
      <c r="L737" s="168">
        <v>132887</v>
      </c>
    </row>
    <row r="738" spans="1:12" x14ac:dyDescent="0.3">
      <c r="A738" s="160" t="s">
        <v>21</v>
      </c>
      <c r="B738" s="165">
        <v>73</v>
      </c>
      <c r="D738" s="166" t="s">
        <v>21</v>
      </c>
      <c r="E738" s="167">
        <v>73</v>
      </c>
      <c r="F738" s="156">
        <v>506.16438356164383</v>
      </c>
      <c r="G738" s="156">
        <v>16.863013698630137</v>
      </c>
      <c r="H738" s="156">
        <v>5.0684931506849313</v>
      </c>
      <c r="I738" s="157">
        <v>36950</v>
      </c>
      <c r="J738" s="168">
        <v>405554</v>
      </c>
      <c r="K738" s="168">
        <v>584067</v>
      </c>
      <c r="L738" s="168">
        <v>178513</v>
      </c>
    </row>
    <row r="739" spans="1:12" x14ac:dyDescent="0.3">
      <c r="D739" s="166" t="s">
        <v>68</v>
      </c>
      <c r="E739" s="167">
        <v>699</v>
      </c>
      <c r="F739" s="156">
        <v>564.69814020028616</v>
      </c>
      <c r="G739" s="156">
        <v>17.38340486409156</v>
      </c>
      <c r="H739" s="156">
        <v>5.3962804005722464</v>
      </c>
      <c r="I739" s="157">
        <v>394724</v>
      </c>
      <c r="J739" s="168">
        <v>4578666</v>
      </c>
      <c r="K739" s="168">
        <v>6407034</v>
      </c>
      <c r="L739" s="168">
        <v>1828368</v>
      </c>
    </row>
    <row r="741" spans="1:12" x14ac:dyDescent="0.3">
      <c r="D741" s="188" t="s">
        <v>89</v>
      </c>
      <c r="E741" s="188"/>
      <c r="F741" s="188"/>
      <c r="G741" s="188"/>
      <c r="H741" s="188"/>
      <c r="I741" s="188"/>
      <c r="J741" s="188"/>
      <c r="K741" s="188"/>
      <c r="L741" s="188"/>
    </row>
    <row r="742" spans="1:12" ht="28.8" x14ac:dyDescent="0.3">
      <c r="D742" s="142"/>
      <c r="E742" s="142" t="s">
        <v>51</v>
      </c>
      <c r="F742" s="142" t="s">
        <v>70</v>
      </c>
      <c r="G742" s="142" t="s">
        <v>71</v>
      </c>
      <c r="H742" s="142" t="s">
        <v>72</v>
      </c>
      <c r="I742" s="142" t="s">
        <v>73</v>
      </c>
      <c r="J742" s="142" t="s">
        <v>74</v>
      </c>
      <c r="K742" s="142" t="s">
        <v>75</v>
      </c>
      <c r="L742" s="142" t="s">
        <v>76</v>
      </c>
    </row>
    <row r="743" spans="1:12" ht="28.8" x14ac:dyDescent="0.3">
      <c r="A743" t="s">
        <v>77</v>
      </c>
      <c r="B743" t="s">
        <v>87</v>
      </c>
      <c r="D743" s="164" t="s">
        <v>77</v>
      </c>
      <c r="E743" s="164" t="s">
        <v>64</v>
      </c>
      <c r="F743" s="164" t="s">
        <v>79</v>
      </c>
      <c r="G743" s="164" t="s">
        <v>78</v>
      </c>
      <c r="H743" s="164" t="s">
        <v>80</v>
      </c>
      <c r="I743" s="169" t="s">
        <v>81</v>
      </c>
      <c r="J743" s="164" t="s">
        <v>82</v>
      </c>
      <c r="K743" s="164" t="s">
        <v>83</v>
      </c>
      <c r="L743" s="164" t="s">
        <v>84</v>
      </c>
    </row>
    <row r="744" spans="1:12" x14ac:dyDescent="0.3">
      <c r="A744" s="160" t="s">
        <v>13</v>
      </c>
      <c r="B744" s="165">
        <v>15</v>
      </c>
      <c r="D744" s="166" t="s">
        <v>13</v>
      </c>
      <c r="E744" s="157">
        <v>65025</v>
      </c>
      <c r="F744" s="168">
        <v>176</v>
      </c>
      <c r="G744" s="168">
        <v>248</v>
      </c>
      <c r="H744" s="168">
        <v>72</v>
      </c>
      <c r="I744" s="157">
        <v>65025</v>
      </c>
      <c r="J744" s="168">
        <v>896980</v>
      </c>
      <c r="K744" s="168">
        <v>1049590</v>
      </c>
      <c r="L744" s="168">
        <v>152610</v>
      </c>
    </row>
    <row r="745" spans="1:12" x14ac:dyDescent="0.3">
      <c r="A745" s="160" t="s">
        <v>25</v>
      </c>
      <c r="B745" s="165">
        <v>94</v>
      </c>
      <c r="D745" s="166" t="s">
        <v>25</v>
      </c>
      <c r="E745" s="157">
        <v>42794</v>
      </c>
      <c r="F745" s="168">
        <v>1201</v>
      </c>
      <c r="G745" s="168">
        <v>1780</v>
      </c>
      <c r="H745" s="168">
        <v>579</v>
      </c>
      <c r="I745" s="157">
        <v>42794</v>
      </c>
      <c r="J745" s="168">
        <v>546241</v>
      </c>
      <c r="K745" s="168">
        <v>807415</v>
      </c>
      <c r="L745" s="168">
        <v>261174</v>
      </c>
    </row>
    <row r="746" spans="1:12" x14ac:dyDescent="0.3">
      <c r="A746" s="160" t="s">
        <v>23</v>
      </c>
      <c r="B746" s="165">
        <v>91</v>
      </c>
      <c r="D746" s="166" t="s">
        <v>23</v>
      </c>
      <c r="E746" s="157">
        <v>40599</v>
      </c>
      <c r="F746" s="168">
        <v>971</v>
      </c>
      <c r="G746" s="168">
        <v>1433</v>
      </c>
      <c r="H746" s="168">
        <v>462</v>
      </c>
      <c r="I746" s="157">
        <v>40599</v>
      </c>
      <c r="J746" s="168">
        <v>467791</v>
      </c>
      <c r="K746" s="168">
        <v>665716</v>
      </c>
      <c r="L746" s="168">
        <v>197925</v>
      </c>
    </row>
    <row r="747" spans="1:12" x14ac:dyDescent="0.3">
      <c r="A747" s="160" t="s">
        <v>40</v>
      </c>
      <c r="B747" s="165">
        <v>17</v>
      </c>
      <c r="D747" s="166" t="s">
        <v>40</v>
      </c>
      <c r="E747" s="157">
        <v>7355</v>
      </c>
      <c r="F747" s="168">
        <v>233</v>
      </c>
      <c r="G747" s="168">
        <v>312</v>
      </c>
      <c r="H747" s="168">
        <v>79</v>
      </c>
      <c r="I747" s="157">
        <v>7355</v>
      </c>
      <c r="J747" s="168">
        <v>98745</v>
      </c>
      <c r="K747" s="168">
        <v>132360</v>
      </c>
      <c r="L747" s="168">
        <v>33615</v>
      </c>
    </row>
    <row r="748" spans="1:12" x14ac:dyDescent="0.3">
      <c r="A748" s="160" t="s">
        <v>27</v>
      </c>
      <c r="B748" s="165">
        <v>56</v>
      </c>
      <c r="D748" s="166" t="s">
        <v>27</v>
      </c>
      <c r="E748" s="157">
        <v>25716</v>
      </c>
      <c r="F748" s="168">
        <v>651</v>
      </c>
      <c r="G748" s="168">
        <v>884</v>
      </c>
      <c r="H748" s="168">
        <v>233</v>
      </c>
      <c r="I748" s="157">
        <v>25716</v>
      </c>
      <c r="J748" s="168">
        <v>278458</v>
      </c>
      <c r="K748" s="168">
        <v>388584</v>
      </c>
      <c r="L748" s="168">
        <v>110126</v>
      </c>
    </row>
    <row r="749" spans="1:12" x14ac:dyDescent="0.3">
      <c r="A749" s="160" t="s">
        <v>16</v>
      </c>
      <c r="B749" s="165">
        <v>100</v>
      </c>
      <c r="D749" s="166" t="s">
        <v>16</v>
      </c>
      <c r="E749" s="157">
        <v>54622</v>
      </c>
      <c r="F749" s="168">
        <v>1138</v>
      </c>
      <c r="G749" s="168">
        <v>1594</v>
      </c>
      <c r="H749" s="168">
        <v>456</v>
      </c>
      <c r="I749" s="157">
        <v>54622</v>
      </c>
      <c r="J749" s="168">
        <v>462442</v>
      </c>
      <c r="K749" s="168">
        <v>700012</v>
      </c>
      <c r="L749" s="168">
        <v>237570</v>
      </c>
    </row>
    <row r="750" spans="1:12" x14ac:dyDescent="0.3">
      <c r="A750" s="160" t="s">
        <v>24</v>
      </c>
      <c r="B750" s="165">
        <v>103</v>
      </c>
      <c r="D750" s="166" t="s">
        <v>24</v>
      </c>
      <c r="E750" s="157">
        <v>48370</v>
      </c>
      <c r="F750" s="168">
        <v>1314</v>
      </c>
      <c r="G750" s="168">
        <v>1926</v>
      </c>
      <c r="H750" s="168">
        <v>612</v>
      </c>
      <c r="I750" s="157">
        <v>48370</v>
      </c>
      <c r="J750" s="168">
        <v>593956</v>
      </c>
      <c r="K750" s="168">
        <v>852470</v>
      </c>
      <c r="L750" s="168">
        <v>258514</v>
      </c>
    </row>
    <row r="751" spans="1:12" x14ac:dyDescent="0.3">
      <c r="A751" s="160" t="s">
        <v>18</v>
      </c>
      <c r="B751" s="165">
        <v>27</v>
      </c>
      <c r="D751" s="166" t="s">
        <v>18</v>
      </c>
      <c r="E751" s="157">
        <v>19390</v>
      </c>
      <c r="F751" s="168">
        <v>415</v>
      </c>
      <c r="G751" s="168">
        <v>715</v>
      </c>
      <c r="H751" s="168">
        <v>300</v>
      </c>
      <c r="I751" s="157">
        <v>19390</v>
      </c>
      <c r="J751" s="168">
        <v>228240</v>
      </c>
      <c r="K751" s="168">
        <v>382110</v>
      </c>
      <c r="L751" s="168">
        <v>153870</v>
      </c>
    </row>
    <row r="752" spans="1:12" x14ac:dyDescent="0.3">
      <c r="A752" s="160" t="s">
        <v>31</v>
      </c>
      <c r="B752" s="165">
        <v>55</v>
      </c>
      <c r="D752" s="166" t="s">
        <v>31</v>
      </c>
      <c r="E752" s="157">
        <v>21979</v>
      </c>
      <c r="F752" s="168">
        <v>660</v>
      </c>
      <c r="G752" s="168">
        <v>973</v>
      </c>
      <c r="H752" s="168">
        <v>313</v>
      </c>
      <c r="I752" s="157">
        <v>21979</v>
      </c>
      <c r="J752" s="168">
        <v>253684</v>
      </c>
      <c r="K752" s="168">
        <v>365248</v>
      </c>
      <c r="L752" s="168">
        <v>111564</v>
      </c>
    </row>
    <row r="753" spans="1:12" x14ac:dyDescent="0.3">
      <c r="A753" s="160" t="s">
        <v>30</v>
      </c>
      <c r="B753" s="165">
        <v>68</v>
      </c>
      <c r="D753" s="166" t="s">
        <v>30</v>
      </c>
      <c r="E753" s="157">
        <v>31924</v>
      </c>
      <c r="F753" s="168">
        <v>759</v>
      </c>
      <c r="G753" s="168">
        <v>1055</v>
      </c>
      <c r="H753" s="168">
        <v>296</v>
      </c>
      <c r="I753" s="157">
        <v>31924</v>
      </c>
      <c r="J753" s="168">
        <v>346575</v>
      </c>
      <c r="K753" s="168">
        <v>479462</v>
      </c>
      <c r="L753" s="168">
        <v>132887</v>
      </c>
    </row>
    <row r="754" spans="1:12" x14ac:dyDescent="0.3">
      <c r="A754" s="160" t="s">
        <v>21</v>
      </c>
      <c r="B754" s="165">
        <v>73</v>
      </c>
      <c r="D754" s="166" t="s">
        <v>21</v>
      </c>
      <c r="E754" s="157">
        <v>36950</v>
      </c>
      <c r="F754" s="168">
        <v>861</v>
      </c>
      <c r="G754" s="168">
        <v>1231</v>
      </c>
      <c r="H754" s="168">
        <v>370</v>
      </c>
      <c r="I754" s="157">
        <v>36950</v>
      </c>
      <c r="J754" s="168">
        <v>405554</v>
      </c>
      <c r="K754" s="168">
        <v>584067</v>
      </c>
      <c r="L754" s="168">
        <v>178513</v>
      </c>
    </row>
    <row r="755" spans="1:12" x14ac:dyDescent="0.3">
      <c r="D755" s="166" t="s">
        <v>68</v>
      </c>
      <c r="E755" s="157">
        <v>394724</v>
      </c>
      <c r="F755" s="168">
        <v>8379</v>
      </c>
      <c r="G755" s="168">
        <v>12151</v>
      </c>
      <c r="H755" s="168">
        <v>3772</v>
      </c>
      <c r="I755" s="157">
        <v>394724</v>
      </c>
      <c r="J755" s="168">
        <v>4578666</v>
      </c>
      <c r="K755" s="168">
        <v>6407034</v>
      </c>
      <c r="L755" s="168">
        <v>1828368</v>
      </c>
    </row>
    <row r="758" spans="1:12" x14ac:dyDescent="0.3">
      <c r="D758" s="188" t="s">
        <v>90</v>
      </c>
      <c r="E758" s="188"/>
      <c r="F758" s="188"/>
      <c r="G758" s="188"/>
      <c r="H758" s="188"/>
      <c r="I758" s="188"/>
      <c r="J758" s="188"/>
      <c r="K758" s="188"/>
      <c r="L758" s="188"/>
    </row>
    <row r="759" spans="1:12" ht="57.6" x14ac:dyDescent="0.3">
      <c r="D759" s="142"/>
      <c r="E759" s="142" t="s">
        <v>51</v>
      </c>
      <c r="F759" s="142" t="s">
        <v>52</v>
      </c>
      <c r="G759" s="142" t="s">
        <v>53</v>
      </c>
      <c r="H759" s="142" t="s">
        <v>54</v>
      </c>
      <c r="I759" s="142" t="s">
        <v>86</v>
      </c>
      <c r="J759" s="142" t="s">
        <v>56</v>
      </c>
      <c r="K759" s="142" t="s">
        <v>57</v>
      </c>
      <c r="L759" s="142" t="s">
        <v>58</v>
      </c>
    </row>
    <row r="760" spans="1:12" ht="28.8" x14ac:dyDescent="0.3">
      <c r="D760" s="164" t="s">
        <v>77</v>
      </c>
      <c r="E760" s="164" t="s">
        <v>91</v>
      </c>
      <c r="F760" s="164" t="s">
        <v>61</v>
      </c>
      <c r="G760" s="164" t="s">
        <v>62</v>
      </c>
      <c r="H760" s="164" t="s">
        <v>80</v>
      </c>
      <c r="I760" s="164" t="s">
        <v>88</v>
      </c>
      <c r="J760" s="164" t="s">
        <v>65</v>
      </c>
      <c r="K760" s="164" t="s">
        <v>66</v>
      </c>
      <c r="L760" s="164" t="s">
        <v>67</v>
      </c>
    </row>
    <row r="761" spans="1:12" x14ac:dyDescent="0.3">
      <c r="A761" t="s">
        <v>77</v>
      </c>
      <c r="B761" t="s">
        <v>92</v>
      </c>
      <c r="D761" s="166" t="s">
        <v>12</v>
      </c>
      <c r="E761" s="170">
        <v>850.30399999999997</v>
      </c>
      <c r="F761" s="168">
        <v>16</v>
      </c>
      <c r="G761" s="168">
        <v>14</v>
      </c>
      <c r="H761" s="168">
        <v>250</v>
      </c>
      <c r="I761" s="170">
        <v>850.30399999999997</v>
      </c>
      <c r="J761" s="168">
        <v>11904.255999999999</v>
      </c>
      <c r="K761" s="168">
        <v>13604.864</v>
      </c>
      <c r="L761" s="168">
        <v>1700.6079999999999</v>
      </c>
    </row>
    <row r="762" spans="1:12" x14ac:dyDescent="0.3">
      <c r="A762" s="160" t="s">
        <v>12</v>
      </c>
      <c r="B762" s="165">
        <v>125</v>
      </c>
      <c r="D762" s="166" t="s">
        <v>15</v>
      </c>
      <c r="E762" s="170">
        <v>642.53211009174311</v>
      </c>
      <c r="F762" s="168">
        <v>9</v>
      </c>
      <c r="G762" s="168">
        <v>6</v>
      </c>
      <c r="H762" s="168">
        <v>327</v>
      </c>
      <c r="I762" s="170">
        <v>642.53211009174311</v>
      </c>
      <c r="J762" s="168">
        <v>3855.1926605504586</v>
      </c>
      <c r="K762" s="168">
        <v>5782.7889908256884</v>
      </c>
      <c r="L762" s="168">
        <v>1927.5963302752293</v>
      </c>
    </row>
    <row r="763" spans="1:12" x14ac:dyDescent="0.3">
      <c r="A763" s="160" t="s">
        <v>15</v>
      </c>
      <c r="B763" s="165">
        <v>109</v>
      </c>
      <c r="D763" s="166" t="s">
        <v>35</v>
      </c>
      <c r="E763" s="170">
        <v>469.98611111111109</v>
      </c>
      <c r="F763" s="168">
        <v>17</v>
      </c>
      <c r="G763" s="168">
        <v>12</v>
      </c>
      <c r="H763" s="168">
        <v>360</v>
      </c>
      <c r="I763" s="170">
        <v>469.98611111111109</v>
      </c>
      <c r="J763" s="168">
        <v>5639.833333333333</v>
      </c>
      <c r="K763" s="168">
        <v>7989.7638888888887</v>
      </c>
      <c r="L763" s="168">
        <v>2349.9305555555557</v>
      </c>
    </row>
    <row r="764" spans="1:12" x14ac:dyDescent="0.3">
      <c r="A764" s="160" t="s">
        <v>35</v>
      </c>
      <c r="B764" s="165">
        <v>72</v>
      </c>
      <c r="D764" s="166" t="s">
        <v>41</v>
      </c>
      <c r="E764" s="170">
        <v>485.25</v>
      </c>
      <c r="F764" s="168">
        <v>53</v>
      </c>
      <c r="G764" s="168">
        <v>35</v>
      </c>
      <c r="H764" s="168">
        <v>216</v>
      </c>
      <c r="I764" s="170">
        <v>485.25</v>
      </c>
      <c r="J764" s="168">
        <v>16983.75</v>
      </c>
      <c r="K764" s="168">
        <v>25718.25</v>
      </c>
      <c r="L764" s="168">
        <v>8734.5</v>
      </c>
    </row>
    <row r="765" spans="1:12" x14ac:dyDescent="0.3">
      <c r="A765" s="160" t="s">
        <v>41</v>
      </c>
      <c r="B765" s="165">
        <v>12</v>
      </c>
      <c r="D765" s="166" t="s">
        <v>20</v>
      </c>
      <c r="E765" s="170">
        <v>708.82352941176475</v>
      </c>
      <c r="F765" s="168">
        <v>12</v>
      </c>
      <c r="G765" s="168">
        <v>8</v>
      </c>
      <c r="H765" s="168">
        <v>136</v>
      </c>
      <c r="I765" s="170">
        <v>708.82352941176475</v>
      </c>
      <c r="J765" s="168">
        <v>5670.588235294118</v>
      </c>
      <c r="K765" s="168">
        <v>8505.8823529411766</v>
      </c>
      <c r="L765" s="168">
        <v>2835.294117647059</v>
      </c>
    </row>
    <row r="766" spans="1:12" x14ac:dyDescent="0.3">
      <c r="A766" s="160" t="s">
        <v>20</v>
      </c>
      <c r="B766" s="165">
        <v>34</v>
      </c>
      <c r="D766" s="166" t="s">
        <v>42</v>
      </c>
      <c r="E766" s="170">
        <v>309.93333333333334</v>
      </c>
      <c r="F766" s="168">
        <v>35</v>
      </c>
      <c r="G766" s="168">
        <v>20</v>
      </c>
      <c r="H766" s="168">
        <v>450</v>
      </c>
      <c r="I766" s="170">
        <v>309.93333333333334</v>
      </c>
      <c r="J766" s="168">
        <v>6198.666666666667</v>
      </c>
      <c r="K766" s="168">
        <v>10847.666666666666</v>
      </c>
      <c r="L766" s="168">
        <v>4649</v>
      </c>
    </row>
    <row r="767" spans="1:12" x14ac:dyDescent="0.3">
      <c r="A767" s="160" t="s">
        <v>42</v>
      </c>
      <c r="B767" s="165">
        <v>30</v>
      </c>
      <c r="D767" s="166" t="s">
        <v>36</v>
      </c>
      <c r="E767" s="170">
        <v>493.91666666666669</v>
      </c>
      <c r="F767" s="168">
        <v>8</v>
      </c>
      <c r="G767" s="168">
        <v>6</v>
      </c>
      <c r="H767" s="168">
        <v>72</v>
      </c>
      <c r="I767" s="170">
        <v>493.91666666666669</v>
      </c>
      <c r="J767" s="168">
        <v>2963.5</v>
      </c>
      <c r="K767" s="168">
        <v>3951.3333333333335</v>
      </c>
      <c r="L767" s="168">
        <v>987.83333333333337</v>
      </c>
    </row>
    <row r="768" spans="1:12" x14ac:dyDescent="0.3">
      <c r="A768" s="160" t="s">
        <v>36</v>
      </c>
      <c r="B768" s="165">
        <v>36</v>
      </c>
      <c r="D768" s="166" t="s">
        <v>29</v>
      </c>
      <c r="E768" s="170">
        <v>482.09090909090907</v>
      </c>
      <c r="F768" s="168">
        <v>28</v>
      </c>
      <c r="G768" s="168">
        <v>27</v>
      </c>
      <c r="H768" s="168">
        <v>33</v>
      </c>
      <c r="I768" s="170">
        <v>482.09090909090907</v>
      </c>
      <c r="J768" s="168">
        <v>13016.454545454546</v>
      </c>
      <c r="K768" s="168">
        <v>13498.545454545454</v>
      </c>
      <c r="L768" s="168">
        <v>482.09090909090907</v>
      </c>
    </row>
    <row r="769" spans="1:12" x14ac:dyDescent="0.3">
      <c r="A769" s="160" t="s">
        <v>29</v>
      </c>
      <c r="B769" s="165">
        <v>33</v>
      </c>
      <c r="D769" s="166" t="s">
        <v>28</v>
      </c>
      <c r="E769" s="170">
        <v>422.84</v>
      </c>
      <c r="F769" s="168">
        <v>8</v>
      </c>
      <c r="G769" s="168">
        <v>4</v>
      </c>
      <c r="H769" s="168">
        <v>300</v>
      </c>
      <c r="I769" s="170">
        <v>422.84</v>
      </c>
      <c r="J769" s="168">
        <v>1691.36</v>
      </c>
      <c r="K769" s="168">
        <v>3382.72</v>
      </c>
      <c r="L769" s="168">
        <v>1691.36</v>
      </c>
    </row>
    <row r="770" spans="1:12" x14ac:dyDescent="0.3">
      <c r="A770" s="160" t="s">
        <v>28</v>
      </c>
      <c r="B770" s="165">
        <v>75</v>
      </c>
      <c r="D770" s="166" t="s">
        <v>34</v>
      </c>
      <c r="E770" s="170">
        <v>330.35897435897436</v>
      </c>
      <c r="F770" s="168">
        <v>24</v>
      </c>
      <c r="G770" s="168">
        <v>16</v>
      </c>
      <c r="H770" s="168">
        <v>312</v>
      </c>
      <c r="I770" s="170">
        <v>330.35897435897436</v>
      </c>
      <c r="J770" s="168">
        <v>5285.7435897435898</v>
      </c>
      <c r="K770" s="168">
        <v>7928.6153846153848</v>
      </c>
      <c r="L770" s="168">
        <v>2642.8717948717949</v>
      </c>
    </row>
    <row r="771" spans="1:12" x14ac:dyDescent="0.3">
      <c r="A771" s="160" t="s">
        <v>34</v>
      </c>
      <c r="B771" s="165">
        <v>39</v>
      </c>
      <c r="D771" s="166" t="s">
        <v>26</v>
      </c>
      <c r="E771" s="170">
        <v>542.31343283582089</v>
      </c>
      <c r="F771" s="168">
        <v>12</v>
      </c>
      <c r="G771" s="168">
        <v>6</v>
      </c>
      <c r="H771" s="168">
        <v>402</v>
      </c>
      <c r="I771" s="170">
        <v>542.31343283582089</v>
      </c>
      <c r="J771" s="168">
        <v>3253.8805970149256</v>
      </c>
      <c r="K771" s="168">
        <v>6507.7611940298511</v>
      </c>
      <c r="L771" s="168">
        <v>3253.8805970149256</v>
      </c>
    </row>
    <row r="772" spans="1:12" x14ac:dyDescent="0.3">
      <c r="A772" s="160" t="s">
        <v>26</v>
      </c>
      <c r="B772" s="165">
        <v>67</v>
      </c>
      <c r="D772" s="166" t="s">
        <v>37</v>
      </c>
      <c r="E772" s="170">
        <v>452.96875</v>
      </c>
      <c r="F772" s="168">
        <v>37</v>
      </c>
      <c r="G772" s="168">
        <v>25</v>
      </c>
      <c r="H772" s="168">
        <v>384</v>
      </c>
      <c r="I772" s="170">
        <v>452.96875</v>
      </c>
      <c r="J772" s="168">
        <v>11324.21875</v>
      </c>
      <c r="K772" s="168">
        <v>16759.84375</v>
      </c>
      <c r="L772" s="168">
        <v>5435.625</v>
      </c>
    </row>
    <row r="773" spans="1:12" x14ac:dyDescent="0.3">
      <c r="A773" s="160" t="s">
        <v>37</v>
      </c>
      <c r="B773" s="165">
        <v>32</v>
      </c>
      <c r="D773" s="166" t="s">
        <v>22</v>
      </c>
      <c r="E773" s="170">
        <v>334.61111111111109</v>
      </c>
      <c r="F773" s="168">
        <v>45</v>
      </c>
      <c r="G773" s="168">
        <v>25</v>
      </c>
      <c r="H773" s="168">
        <v>360</v>
      </c>
      <c r="I773" s="170">
        <v>334.61111111111109</v>
      </c>
      <c r="J773" s="168">
        <v>8365.2777777777774</v>
      </c>
      <c r="K773" s="168">
        <v>15057.5</v>
      </c>
      <c r="L773" s="168">
        <v>6692.2222222222226</v>
      </c>
    </row>
    <row r="774" spans="1:12" x14ac:dyDescent="0.3">
      <c r="A774" s="160" t="s">
        <v>22</v>
      </c>
      <c r="B774" s="165">
        <v>18</v>
      </c>
      <c r="D774" s="166" t="s">
        <v>47</v>
      </c>
      <c r="E774" s="170">
        <v>600</v>
      </c>
      <c r="F774" s="168">
        <v>18</v>
      </c>
      <c r="G774" s="168">
        <v>8</v>
      </c>
      <c r="H774" s="168">
        <v>170</v>
      </c>
      <c r="I774" s="170">
        <v>600</v>
      </c>
      <c r="J774" s="168">
        <v>4800</v>
      </c>
      <c r="K774" s="168">
        <v>10800</v>
      </c>
      <c r="L774" s="168">
        <v>6000</v>
      </c>
    </row>
    <row r="775" spans="1:12" x14ac:dyDescent="0.3">
      <c r="A775" s="160" t="s">
        <v>47</v>
      </c>
      <c r="B775" s="165">
        <v>17</v>
      </c>
      <c r="D775" s="166" t="s">
        <v>68</v>
      </c>
      <c r="E775" s="170">
        <v>564.69814020028616</v>
      </c>
      <c r="F775" s="168">
        <v>17.38340486409156</v>
      </c>
      <c r="G775" s="168">
        <v>11.987124463519313</v>
      </c>
      <c r="H775" s="168">
        <v>3772</v>
      </c>
      <c r="I775" s="170">
        <v>564.69814020028616</v>
      </c>
      <c r="J775" s="168">
        <v>6550.3090128755366</v>
      </c>
      <c r="K775" s="168">
        <v>9166</v>
      </c>
      <c r="L775" s="168">
        <v>2615.6909871244634</v>
      </c>
    </row>
    <row r="778" spans="1:12" x14ac:dyDescent="0.3">
      <c r="D778" s="188" t="s">
        <v>93</v>
      </c>
      <c r="E778" s="188"/>
      <c r="F778" s="188"/>
      <c r="G778" s="188"/>
      <c r="H778" s="188"/>
      <c r="I778" s="188"/>
      <c r="J778" s="188"/>
      <c r="K778" s="188"/>
      <c r="L778" s="188"/>
    </row>
    <row r="779" spans="1:12" ht="28.8" x14ac:dyDescent="0.3">
      <c r="D779" s="142"/>
      <c r="E779" s="142" t="s">
        <v>51</v>
      </c>
      <c r="F779" s="142" t="s">
        <v>70</v>
      </c>
      <c r="G779" s="142" t="s">
        <v>71</v>
      </c>
      <c r="H779" s="142" t="s">
        <v>72</v>
      </c>
      <c r="I779" s="142" t="s">
        <v>73</v>
      </c>
      <c r="J779" s="142" t="s">
        <v>74</v>
      </c>
      <c r="K779" s="142" t="s">
        <v>75</v>
      </c>
      <c r="L779" s="142" t="s">
        <v>76</v>
      </c>
    </row>
    <row r="780" spans="1:12" ht="28.8" x14ac:dyDescent="0.3">
      <c r="A780" t="s">
        <v>77</v>
      </c>
      <c r="B780" t="s">
        <v>92</v>
      </c>
      <c r="D780" s="164" t="s">
        <v>77</v>
      </c>
      <c r="E780" s="171" t="s">
        <v>64</v>
      </c>
      <c r="F780" s="172" t="s">
        <v>78</v>
      </c>
      <c r="G780" s="172" t="s">
        <v>79</v>
      </c>
      <c r="H780" s="172" t="s">
        <v>80</v>
      </c>
      <c r="I780" s="172" t="s">
        <v>81</v>
      </c>
      <c r="J780" s="172" t="s">
        <v>82</v>
      </c>
      <c r="K780" s="172" t="s">
        <v>83</v>
      </c>
      <c r="L780" s="173" t="s">
        <v>84</v>
      </c>
    </row>
    <row r="781" spans="1:12" x14ac:dyDescent="0.3">
      <c r="A781" s="160" t="s">
        <v>12</v>
      </c>
      <c r="B781" s="165">
        <v>125</v>
      </c>
      <c r="D781" s="151" t="s">
        <v>12</v>
      </c>
      <c r="E781" s="174">
        <v>106288</v>
      </c>
      <c r="F781" s="175">
        <v>2000</v>
      </c>
      <c r="G781" s="175">
        <v>1750</v>
      </c>
      <c r="H781" s="175">
        <v>250</v>
      </c>
      <c r="I781" s="176">
        <v>106288</v>
      </c>
      <c r="J781" s="175">
        <v>1488032</v>
      </c>
      <c r="K781" s="175">
        <v>1700608</v>
      </c>
      <c r="L781" s="177">
        <v>212576</v>
      </c>
    </row>
    <row r="782" spans="1:12" x14ac:dyDescent="0.3">
      <c r="A782" s="160" t="s">
        <v>15</v>
      </c>
      <c r="B782" s="165">
        <v>109</v>
      </c>
      <c r="D782" s="151" t="s">
        <v>15</v>
      </c>
      <c r="E782" s="174">
        <v>70036</v>
      </c>
      <c r="F782" s="175">
        <v>981</v>
      </c>
      <c r="G782" s="175">
        <v>654</v>
      </c>
      <c r="H782" s="175">
        <v>327</v>
      </c>
      <c r="I782" s="176">
        <v>70036</v>
      </c>
      <c r="J782" s="175">
        <v>420216</v>
      </c>
      <c r="K782" s="175">
        <v>630324</v>
      </c>
      <c r="L782" s="177">
        <v>210108</v>
      </c>
    </row>
    <row r="783" spans="1:12" x14ac:dyDescent="0.3">
      <c r="A783" s="160" t="s">
        <v>35</v>
      </c>
      <c r="B783" s="165">
        <v>72</v>
      </c>
      <c r="D783" s="151" t="s">
        <v>35</v>
      </c>
      <c r="E783" s="174">
        <v>33839</v>
      </c>
      <c r="F783" s="175">
        <v>1224</v>
      </c>
      <c r="G783" s="175">
        <v>864</v>
      </c>
      <c r="H783" s="175">
        <v>360</v>
      </c>
      <c r="I783" s="176">
        <v>33839</v>
      </c>
      <c r="J783" s="175">
        <v>406068</v>
      </c>
      <c r="K783" s="175">
        <v>575263</v>
      </c>
      <c r="L783" s="177">
        <v>169195</v>
      </c>
    </row>
    <row r="784" spans="1:12" x14ac:dyDescent="0.3">
      <c r="A784" s="160" t="s">
        <v>41</v>
      </c>
      <c r="B784" s="165">
        <v>12</v>
      </c>
      <c r="D784" s="151" t="s">
        <v>41</v>
      </c>
      <c r="E784" s="174">
        <v>5823</v>
      </c>
      <c r="F784" s="175">
        <v>636</v>
      </c>
      <c r="G784" s="175">
        <v>420</v>
      </c>
      <c r="H784" s="175">
        <v>216</v>
      </c>
      <c r="I784" s="176">
        <v>5823</v>
      </c>
      <c r="J784" s="175">
        <v>203805</v>
      </c>
      <c r="K784" s="175">
        <v>308619</v>
      </c>
      <c r="L784" s="177">
        <v>104814</v>
      </c>
    </row>
    <row r="785" spans="1:12" x14ac:dyDescent="0.3">
      <c r="A785" s="160" t="s">
        <v>20</v>
      </c>
      <c r="B785" s="165">
        <v>34</v>
      </c>
      <c r="D785" s="151" t="s">
        <v>20</v>
      </c>
      <c r="E785" s="174">
        <v>24100</v>
      </c>
      <c r="F785" s="175">
        <v>408</v>
      </c>
      <c r="G785" s="175">
        <v>272</v>
      </c>
      <c r="H785" s="175">
        <v>136</v>
      </c>
      <c r="I785" s="176">
        <v>24100</v>
      </c>
      <c r="J785" s="175">
        <v>192800</v>
      </c>
      <c r="K785" s="175">
        <v>289200</v>
      </c>
      <c r="L785" s="177">
        <v>96400</v>
      </c>
    </row>
    <row r="786" spans="1:12" x14ac:dyDescent="0.3">
      <c r="A786" s="160" t="s">
        <v>42</v>
      </c>
      <c r="B786" s="165">
        <v>30</v>
      </c>
      <c r="D786" s="151" t="s">
        <v>42</v>
      </c>
      <c r="E786" s="174">
        <v>9298</v>
      </c>
      <c r="F786" s="175">
        <v>1050</v>
      </c>
      <c r="G786" s="175">
        <v>600</v>
      </c>
      <c r="H786" s="175">
        <v>450</v>
      </c>
      <c r="I786" s="176">
        <v>9298</v>
      </c>
      <c r="J786" s="175">
        <v>185960</v>
      </c>
      <c r="K786" s="175">
        <v>325430</v>
      </c>
      <c r="L786" s="177">
        <v>139470</v>
      </c>
    </row>
    <row r="787" spans="1:12" x14ac:dyDescent="0.3">
      <c r="A787" s="160" t="s">
        <v>36</v>
      </c>
      <c r="B787" s="165">
        <v>36</v>
      </c>
      <c r="D787" s="151" t="s">
        <v>36</v>
      </c>
      <c r="E787" s="174">
        <v>17781</v>
      </c>
      <c r="F787" s="175">
        <v>288</v>
      </c>
      <c r="G787" s="175">
        <v>216</v>
      </c>
      <c r="H787" s="175">
        <v>72</v>
      </c>
      <c r="I787" s="176">
        <v>17781</v>
      </c>
      <c r="J787" s="175">
        <v>106686</v>
      </c>
      <c r="K787" s="175">
        <v>142248</v>
      </c>
      <c r="L787" s="177">
        <v>35562</v>
      </c>
    </row>
    <row r="788" spans="1:12" x14ac:dyDescent="0.3">
      <c r="A788" s="160" t="s">
        <v>29</v>
      </c>
      <c r="B788" s="165">
        <v>33</v>
      </c>
      <c r="D788" s="151" t="s">
        <v>29</v>
      </c>
      <c r="E788" s="174">
        <v>15909</v>
      </c>
      <c r="F788" s="175">
        <v>924</v>
      </c>
      <c r="G788" s="175">
        <v>891</v>
      </c>
      <c r="H788" s="175">
        <v>33</v>
      </c>
      <c r="I788" s="176">
        <v>15909</v>
      </c>
      <c r="J788" s="175">
        <v>429543</v>
      </c>
      <c r="K788" s="175">
        <v>445452</v>
      </c>
      <c r="L788" s="177">
        <v>15909</v>
      </c>
    </row>
    <row r="789" spans="1:12" x14ac:dyDescent="0.3">
      <c r="A789" s="160" t="s">
        <v>28</v>
      </c>
      <c r="B789" s="165">
        <v>75</v>
      </c>
      <c r="D789" s="151" t="s">
        <v>28</v>
      </c>
      <c r="E789" s="174">
        <v>31713</v>
      </c>
      <c r="F789" s="175">
        <v>600</v>
      </c>
      <c r="G789" s="175">
        <v>300</v>
      </c>
      <c r="H789" s="175">
        <v>300</v>
      </c>
      <c r="I789" s="176">
        <v>31713</v>
      </c>
      <c r="J789" s="175">
        <v>126852</v>
      </c>
      <c r="K789" s="175">
        <v>253704</v>
      </c>
      <c r="L789" s="177">
        <v>126852</v>
      </c>
    </row>
    <row r="790" spans="1:12" x14ac:dyDescent="0.3">
      <c r="A790" s="160" t="s">
        <v>34</v>
      </c>
      <c r="B790" s="165">
        <v>39</v>
      </c>
      <c r="D790" s="151" t="s">
        <v>34</v>
      </c>
      <c r="E790" s="174">
        <v>12884</v>
      </c>
      <c r="F790" s="175">
        <v>936</v>
      </c>
      <c r="G790" s="175">
        <v>624</v>
      </c>
      <c r="H790" s="175">
        <v>312</v>
      </c>
      <c r="I790" s="176">
        <v>12884</v>
      </c>
      <c r="J790" s="175">
        <v>206144</v>
      </c>
      <c r="K790" s="175">
        <v>309216</v>
      </c>
      <c r="L790" s="177">
        <v>103072</v>
      </c>
    </row>
    <row r="791" spans="1:12" x14ac:dyDescent="0.3">
      <c r="A791" s="160" t="s">
        <v>26</v>
      </c>
      <c r="B791" s="165">
        <v>67</v>
      </c>
      <c r="D791" s="151" t="s">
        <v>26</v>
      </c>
      <c r="E791" s="174">
        <v>36335</v>
      </c>
      <c r="F791" s="175">
        <v>804</v>
      </c>
      <c r="G791" s="175">
        <v>402</v>
      </c>
      <c r="H791" s="175">
        <v>402</v>
      </c>
      <c r="I791" s="176">
        <v>36335</v>
      </c>
      <c r="J791" s="175">
        <v>218010</v>
      </c>
      <c r="K791" s="175">
        <v>436020</v>
      </c>
      <c r="L791" s="177">
        <v>218010</v>
      </c>
    </row>
    <row r="792" spans="1:12" x14ac:dyDescent="0.3">
      <c r="A792" s="160" t="s">
        <v>37</v>
      </c>
      <c r="B792" s="165">
        <v>32</v>
      </c>
      <c r="D792" s="151" t="s">
        <v>37</v>
      </c>
      <c r="E792" s="174">
        <v>14495</v>
      </c>
      <c r="F792" s="175">
        <v>1184</v>
      </c>
      <c r="G792" s="175">
        <v>800</v>
      </c>
      <c r="H792" s="175">
        <v>384</v>
      </c>
      <c r="I792" s="176">
        <v>14495</v>
      </c>
      <c r="J792" s="175">
        <v>362375</v>
      </c>
      <c r="K792" s="175">
        <v>536315</v>
      </c>
      <c r="L792" s="177">
        <v>173940</v>
      </c>
    </row>
    <row r="793" spans="1:12" x14ac:dyDescent="0.3">
      <c r="A793" s="160" t="s">
        <v>22</v>
      </c>
      <c r="B793" s="165">
        <v>18</v>
      </c>
      <c r="D793" s="151" t="s">
        <v>22</v>
      </c>
      <c r="E793" s="174">
        <v>6023</v>
      </c>
      <c r="F793" s="175">
        <v>810</v>
      </c>
      <c r="G793" s="175">
        <v>450</v>
      </c>
      <c r="H793" s="175">
        <v>360</v>
      </c>
      <c r="I793" s="176">
        <v>6023</v>
      </c>
      <c r="J793" s="175">
        <v>150575</v>
      </c>
      <c r="K793" s="175">
        <v>271035</v>
      </c>
      <c r="L793" s="177">
        <v>120460</v>
      </c>
    </row>
    <row r="794" spans="1:12" x14ac:dyDescent="0.3">
      <c r="A794" s="160" t="s">
        <v>47</v>
      </c>
      <c r="B794" s="165">
        <v>17</v>
      </c>
      <c r="D794" s="158" t="s">
        <v>47</v>
      </c>
      <c r="E794" s="174">
        <v>10200</v>
      </c>
      <c r="F794" s="175">
        <v>306</v>
      </c>
      <c r="G794" s="175">
        <v>136</v>
      </c>
      <c r="H794" s="175">
        <v>170</v>
      </c>
      <c r="I794" s="176">
        <v>10200</v>
      </c>
      <c r="J794" s="175">
        <v>81600</v>
      </c>
      <c r="K794" s="175">
        <v>183600</v>
      </c>
      <c r="L794" s="177">
        <v>102000</v>
      </c>
    </row>
    <row r="795" spans="1:12" x14ac:dyDescent="0.3">
      <c r="D795" s="158" t="s">
        <v>68</v>
      </c>
      <c r="E795" s="178">
        <v>394724</v>
      </c>
      <c r="F795" s="179">
        <v>12151</v>
      </c>
      <c r="G795" s="179">
        <v>8379</v>
      </c>
      <c r="H795" s="179">
        <v>3772</v>
      </c>
      <c r="I795" s="180">
        <v>394724</v>
      </c>
      <c r="J795" s="179">
        <v>4578666</v>
      </c>
      <c r="K795" s="179">
        <v>6407034</v>
      </c>
      <c r="L795" s="181">
        <v>1828368</v>
      </c>
    </row>
    <row r="797" spans="1:12" x14ac:dyDescent="0.3">
      <c r="D797" t="s">
        <v>64</v>
      </c>
      <c r="E797" t="s">
        <v>94</v>
      </c>
    </row>
    <row r="798" spans="1:12" x14ac:dyDescent="0.3">
      <c r="D798" s="182" t="s">
        <v>77</v>
      </c>
      <c r="E798" s="183" t="s">
        <v>19</v>
      </c>
      <c r="F798" s="183" t="s">
        <v>17</v>
      </c>
      <c r="G798" s="183" t="s">
        <v>14</v>
      </c>
      <c r="H798" s="183" t="s">
        <v>38</v>
      </c>
      <c r="I798" s="182" t="s">
        <v>68</v>
      </c>
    </row>
    <row r="799" spans="1:12" x14ac:dyDescent="0.3">
      <c r="D799" s="166" t="s">
        <v>12</v>
      </c>
      <c r="E799" s="167"/>
      <c r="F799" s="167">
        <v>24962</v>
      </c>
      <c r="G799" s="167">
        <v>78934</v>
      </c>
      <c r="H799" s="167">
        <v>2392</v>
      </c>
      <c r="I799" s="167">
        <v>106288</v>
      </c>
    </row>
    <row r="800" spans="1:12" x14ac:dyDescent="0.3">
      <c r="D800" s="166" t="s">
        <v>15</v>
      </c>
      <c r="E800" s="167">
        <v>9290</v>
      </c>
      <c r="F800" s="167">
        <v>45002</v>
      </c>
      <c r="G800" s="167">
        <v>15744</v>
      </c>
      <c r="H800" s="167"/>
      <c r="I800" s="167">
        <v>70036</v>
      </c>
    </row>
    <row r="801" spans="4:9" x14ac:dyDescent="0.3">
      <c r="D801" s="166" t="s">
        <v>35</v>
      </c>
      <c r="E801" s="167"/>
      <c r="F801" s="167">
        <v>11270</v>
      </c>
      <c r="G801" s="167">
        <v>17728</v>
      </c>
      <c r="H801" s="167">
        <v>4841</v>
      </c>
      <c r="I801" s="167">
        <v>33839</v>
      </c>
    </row>
    <row r="802" spans="4:9" x14ac:dyDescent="0.3">
      <c r="D802" s="166" t="s">
        <v>41</v>
      </c>
      <c r="E802" s="167"/>
      <c r="F802" s="167"/>
      <c r="G802" s="167">
        <v>5823</v>
      </c>
      <c r="H802" s="167"/>
      <c r="I802" s="167">
        <v>5823</v>
      </c>
    </row>
    <row r="803" spans="4:9" x14ac:dyDescent="0.3">
      <c r="D803" s="166" t="s">
        <v>20</v>
      </c>
      <c r="E803" s="167">
        <v>4000</v>
      </c>
      <c r="F803" s="167">
        <v>12700</v>
      </c>
      <c r="G803" s="167">
        <v>6800</v>
      </c>
      <c r="H803" s="167">
        <v>600</v>
      </c>
      <c r="I803" s="167">
        <v>24100</v>
      </c>
    </row>
    <row r="804" spans="4:9" x14ac:dyDescent="0.3">
      <c r="D804" s="166" t="s">
        <v>42</v>
      </c>
      <c r="E804" s="167">
        <v>2400</v>
      </c>
      <c r="F804" s="167">
        <v>4208</v>
      </c>
      <c r="G804" s="167">
        <v>1710</v>
      </c>
      <c r="H804" s="167">
        <v>980</v>
      </c>
      <c r="I804" s="167">
        <v>9298</v>
      </c>
    </row>
    <row r="805" spans="4:9" x14ac:dyDescent="0.3">
      <c r="D805" s="166" t="s">
        <v>36</v>
      </c>
      <c r="E805" s="167"/>
      <c r="F805" s="167">
        <v>11884</v>
      </c>
      <c r="G805" s="167">
        <v>5897</v>
      </c>
      <c r="H805" s="167"/>
      <c r="I805" s="167">
        <v>17781</v>
      </c>
    </row>
    <row r="806" spans="4:9" x14ac:dyDescent="0.3">
      <c r="D806" s="166" t="s">
        <v>29</v>
      </c>
      <c r="E806" s="167"/>
      <c r="F806" s="167">
        <v>11479</v>
      </c>
      <c r="G806" s="167">
        <v>4430</v>
      </c>
      <c r="H806" s="167"/>
      <c r="I806" s="167">
        <v>15909</v>
      </c>
    </row>
    <row r="807" spans="4:9" x14ac:dyDescent="0.3">
      <c r="D807" s="166" t="s">
        <v>28</v>
      </c>
      <c r="E807" s="167"/>
      <c r="F807" s="167">
        <v>16524</v>
      </c>
      <c r="G807" s="167">
        <v>10609</v>
      </c>
      <c r="H807" s="167">
        <v>4580</v>
      </c>
      <c r="I807" s="167">
        <v>31713</v>
      </c>
    </row>
    <row r="808" spans="4:9" x14ac:dyDescent="0.3">
      <c r="D808" s="166" t="s">
        <v>34</v>
      </c>
      <c r="E808" s="167"/>
      <c r="F808" s="167">
        <v>3680</v>
      </c>
      <c r="G808" s="167">
        <v>5253</v>
      </c>
      <c r="H808" s="167">
        <v>3951</v>
      </c>
      <c r="I808" s="167">
        <v>12884</v>
      </c>
    </row>
    <row r="809" spans="4:9" x14ac:dyDescent="0.3">
      <c r="D809" s="166" t="s">
        <v>26</v>
      </c>
      <c r="E809" s="167"/>
      <c r="F809" s="167">
        <v>30855</v>
      </c>
      <c r="G809" s="167"/>
      <c r="H809" s="167">
        <v>5480</v>
      </c>
      <c r="I809" s="167">
        <v>36335</v>
      </c>
    </row>
    <row r="810" spans="4:9" x14ac:dyDescent="0.3">
      <c r="D810" s="166" t="s">
        <v>37</v>
      </c>
      <c r="E810" s="167"/>
      <c r="F810" s="167">
        <v>10586</v>
      </c>
      <c r="G810" s="167">
        <v>3909</v>
      </c>
      <c r="H810" s="167"/>
      <c r="I810" s="167">
        <v>14495</v>
      </c>
    </row>
    <row r="811" spans="4:9" x14ac:dyDescent="0.3">
      <c r="D811" s="166" t="s">
        <v>22</v>
      </c>
      <c r="E811" s="167">
        <v>3700</v>
      </c>
      <c r="F811" s="167">
        <v>2323</v>
      </c>
      <c r="G811" s="167"/>
      <c r="H811" s="167"/>
      <c r="I811" s="167">
        <v>6023</v>
      </c>
    </row>
    <row r="812" spans="4:9" x14ac:dyDescent="0.3">
      <c r="D812" s="166" t="s">
        <v>47</v>
      </c>
      <c r="E812" s="167"/>
      <c r="F812" s="167">
        <v>10200</v>
      </c>
      <c r="G812" s="167"/>
      <c r="H812" s="167"/>
      <c r="I812" s="167">
        <v>10200</v>
      </c>
    </row>
    <row r="813" spans="4:9" x14ac:dyDescent="0.3">
      <c r="D813" s="166" t="s">
        <v>68</v>
      </c>
      <c r="E813" s="167">
        <v>19390</v>
      </c>
      <c r="F813" s="167">
        <v>195673</v>
      </c>
      <c r="G813" s="167">
        <v>156837</v>
      </c>
      <c r="H813" s="167">
        <v>22824</v>
      </c>
      <c r="I813" s="167">
        <v>394724</v>
      </c>
    </row>
    <row r="816" spans="4:9" x14ac:dyDescent="0.3">
      <c r="D816" t="s">
        <v>84</v>
      </c>
      <c r="E816" t="s">
        <v>94</v>
      </c>
    </row>
    <row r="817" spans="4:9" x14ac:dyDescent="0.3">
      <c r="D817" t="s">
        <v>77</v>
      </c>
      <c r="E817" t="s">
        <v>19</v>
      </c>
      <c r="F817" t="s">
        <v>17</v>
      </c>
      <c r="G817" t="s">
        <v>14</v>
      </c>
      <c r="H817" t="s">
        <v>38</v>
      </c>
      <c r="I817" t="s">
        <v>68</v>
      </c>
    </row>
    <row r="818" spans="4:9" x14ac:dyDescent="0.3">
      <c r="D818" s="160" t="s">
        <v>12</v>
      </c>
      <c r="E818" s="168"/>
      <c r="F818" s="168">
        <v>49924</v>
      </c>
      <c r="G818" s="168">
        <v>157868</v>
      </c>
      <c r="H818" s="168">
        <v>4784</v>
      </c>
      <c r="I818" s="168">
        <v>212576</v>
      </c>
    </row>
    <row r="819" spans="4:9" x14ac:dyDescent="0.3">
      <c r="D819" s="160" t="s">
        <v>15</v>
      </c>
      <c r="E819" s="168">
        <v>27870</v>
      </c>
      <c r="F819" s="168">
        <v>135006</v>
      </c>
      <c r="G819" s="168">
        <v>47232</v>
      </c>
      <c r="H819" s="168"/>
      <c r="I819" s="168">
        <v>210108</v>
      </c>
    </row>
    <row r="820" spans="4:9" x14ac:dyDescent="0.3">
      <c r="D820" s="160" t="s">
        <v>35</v>
      </c>
      <c r="E820" s="168"/>
      <c r="F820" s="168">
        <v>56350</v>
      </c>
      <c r="G820" s="168">
        <v>88640</v>
      </c>
      <c r="H820" s="168">
        <v>24205</v>
      </c>
      <c r="I820" s="168">
        <v>169195</v>
      </c>
    </row>
    <row r="821" spans="4:9" x14ac:dyDescent="0.3">
      <c r="D821" s="160" t="s">
        <v>41</v>
      </c>
      <c r="E821" s="168"/>
      <c r="F821" s="168"/>
      <c r="G821" s="168">
        <v>104814</v>
      </c>
      <c r="H821" s="168"/>
      <c r="I821" s="168">
        <v>104814</v>
      </c>
    </row>
    <row r="822" spans="4:9" x14ac:dyDescent="0.3">
      <c r="D822" s="160" t="s">
        <v>20</v>
      </c>
      <c r="E822" s="168">
        <v>16000</v>
      </c>
      <c r="F822" s="168">
        <v>50800</v>
      </c>
      <c r="G822" s="168">
        <v>27200</v>
      </c>
      <c r="H822" s="168">
        <v>2400</v>
      </c>
      <c r="I822" s="168">
        <v>96400</v>
      </c>
    </row>
    <row r="823" spans="4:9" x14ac:dyDescent="0.3">
      <c r="D823" s="160" t="s">
        <v>42</v>
      </c>
      <c r="E823" s="168">
        <v>36000</v>
      </c>
      <c r="F823" s="168">
        <v>63120</v>
      </c>
      <c r="G823" s="168">
        <v>25650</v>
      </c>
      <c r="H823" s="168">
        <v>14700</v>
      </c>
      <c r="I823" s="168">
        <v>139470</v>
      </c>
    </row>
    <row r="824" spans="4:9" x14ac:dyDescent="0.3">
      <c r="D824" s="160" t="s">
        <v>36</v>
      </c>
      <c r="E824" s="168"/>
      <c r="F824" s="168">
        <v>23768</v>
      </c>
      <c r="G824" s="168">
        <v>11794</v>
      </c>
      <c r="H824" s="168"/>
      <c r="I824" s="168">
        <v>35562</v>
      </c>
    </row>
    <row r="825" spans="4:9" x14ac:dyDescent="0.3">
      <c r="D825" s="160" t="s">
        <v>29</v>
      </c>
      <c r="E825" s="168"/>
      <c r="F825" s="168">
        <v>11479</v>
      </c>
      <c r="G825" s="168">
        <v>4430</v>
      </c>
      <c r="H825" s="168"/>
      <c r="I825" s="168">
        <v>15909</v>
      </c>
    </row>
    <row r="826" spans="4:9" x14ac:dyDescent="0.3">
      <c r="D826" s="160" t="s">
        <v>28</v>
      </c>
      <c r="E826" s="168"/>
      <c r="F826" s="168">
        <v>66096</v>
      </c>
      <c r="G826" s="168">
        <v>42436</v>
      </c>
      <c r="H826" s="168">
        <v>18320</v>
      </c>
      <c r="I826" s="168">
        <v>126852</v>
      </c>
    </row>
    <row r="827" spans="4:9" x14ac:dyDescent="0.3">
      <c r="D827" s="160" t="s">
        <v>34</v>
      </c>
      <c r="E827" s="168"/>
      <c r="F827" s="168">
        <v>29440</v>
      </c>
      <c r="G827" s="168">
        <v>42024</v>
      </c>
      <c r="H827" s="168">
        <v>31608</v>
      </c>
      <c r="I827" s="168">
        <v>103072</v>
      </c>
    </row>
    <row r="828" spans="4:9" x14ac:dyDescent="0.3">
      <c r="D828" s="160" t="s">
        <v>26</v>
      </c>
      <c r="E828" s="168"/>
      <c r="F828" s="168">
        <v>185130</v>
      </c>
      <c r="G828" s="168"/>
      <c r="H828" s="168">
        <v>32880</v>
      </c>
      <c r="I828" s="168">
        <v>218010</v>
      </c>
    </row>
    <row r="829" spans="4:9" x14ac:dyDescent="0.3">
      <c r="D829" s="160" t="s">
        <v>37</v>
      </c>
      <c r="E829" s="168"/>
      <c r="F829" s="168">
        <v>127032</v>
      </c>
      <c r="G829" s="168">
        <v>46908</v>
      </c>
      <c r="H829" s="168"/>
      <c r="I829" s="168">
        <v>173940</v>
      </c>
    </row>
    <row r="830" spans="4:9" x14ac:dyDescent="0.3">
      <c r="D830" s="160" t="s">
        <v>22</v>
      </c>
      <c r="E830" s="168">
        <v>74000</v>
      </c>
      <c r="F830" s="168">
        <v>46460</v>
      </c>
      <c r="G830" s="168"/>
      <c r="H830" s="168"/>
      <c r="I830" s="168">
        <v>120460</v>
      </c>
    </row>
    <row r="831" spans="4:9" x14ac:dyDescent="0.3">
      <c r="D831" s="160" t="s">
        <v>47</v>
      </c>
      <c r="E831" s="168"/>
      <c r="F831" s="168">
        <v>102000</v>
      </c>
      <c r="G831" s="168"/>
      <c r="H831" s="168"/>
      <c r="I831" s="168">
        <v>102000</v>
      </c>
    </row>
    <row r="832" spans="4:9" x14ac:dyDescent="0.3">
      <c r="D832" s="160" t="s">
        <v>68</v>
      </c>
      <c r="E832" s="168">
        <v>153870</v>
      </c>
      <c r="F832" s="168">
        <v>946605</v>
      </c>
      <c r="G832" s="168">
        <v>598996</v>
      </c>
      <c r="H832" s="168">
        <v>128897</v>
      </c>
      <c r="I832" s="168">
        <v>1828368</v>
      </c>
    </row>
    <row r="835" spans="4:9" x14ac:dyDescent="0.3">
      <c r="D835" t="s">
        <v>64</v>
      </c>
      <c r="E835" t="s">
        <v>94</v>
      </c>
    </row>
    <row r="836" spans="4:9" x14ac:dyDescent="0.3">
      <c r="D836" t="s">
        <v>77</v>
      </c>
      <c r="E836" t="s">
        <v>19</v>
      </c>
      <c r="F836" t="s">
        <v>17</v>
      </c>
      <c r="G836" t="s">
        <v>14</v>
      </c>
      <c r="H836" t="s">
        <v>38</v>
      </c>
      <c r="I836" t="s">
        <v>68</v>
      </c>
    </row>
    <row r="837" spans="4:9" x14ac:dyDescent="0.3">
      <c r="D837" s="160" t="s">
        <v>13</v>
      </c>
      <c r="E837" s="157"/>
      <c r="F837" s="157">
        <v>4220</v>
      </c>
      <c r="G837" s="157">
        <v>60805</v>
      </c>
      <c r="H837" s="157"/>
      <c r="I837" s="157">
        <v>65025</v>
      </c>
    </row>
    <row r="838" spans="4:9" x14ac:dyDescent="0.3">
      <c r="D838" s="160" t="s">
        <v>25</v>
      </c>
      <c r="E838" s="157"/>
      <c r="F838" s="157">
        <v>22514</v>
      </c>
      <c r="G838" s="157">
        <v>20280</v>
      </c>
      <c r="H838" s="157"/>
      <c r="I838" s="157">
        <v>42794</v>
      </c>
    </row>
    <row r="839" spans="4:9" x14ac:dyDescent="0.3">
      <c r="D839" s="160" t="s">
        <v>23</v>
      </c>
      <c r="E839" s="157"/>
      <c r="F839" s="157">
        <v>28753</v>
      </c>
      <c r="G839" s="157">
        <v>5920</v>
      </c>
      <c r="H839" s="157">
        <v>5926</v>
      </c>
      <c r="I839" s="157">
        <v>40599</v>
      </c>
    </row>
    <row r="840" spans="4:9" x14ac:dyDescent="0.3">
      <c r="D840" s="160" t="s">
        <v>40</v>
      </c>
      <c r="E840" s="157"/>
      <c r="F840" s="157">
        <v>4025</v>
      </c>
      <c r="G840" s="157">
        <v>1840</v>
      </c>
      <c r="H840" s="157">
        <v>1490</v>
      </c>
      <c r="I840" s="157">
        <v>7355</v>
      </c>
    </row>
    <row r="841" spans="4:9" x14ac:dyDescent="0.3">
      <c r="D841" s="160" t="s">
        <v>27</v>
      </c>
      <c r="E841" s="157"/>
      <c r="F841" s="157">
        <v>16709</v>
      </c>
      <c r="G841" s="157">
        <v>5761</v>
      </c>
      <c r="H841" s="157">
        <v>3246</v>
      </c>
      <c r="I841" s="157">
        <v>25716</v>
      </c>
    </row>
    <row r="842" spans="4:9" x14ac:dyDescent="0.3">
      <c r="D842" s="160" t="s">
        <v>16</v>
      </c>
      <c r="E842" s="157"/>
      <c r="F842" s="157">
        <v>38395</v>
      </c>
      <c r="G842" s="157">
        <v>8136</v>
      </c>
      <c r="H842" s="157">
        <v>8091</v>
      </c>
      <c r="I842" s="157">
        <v>54622</v>
      </c>
    </row>
    <row r="843" spans="4:9" x14ac:dyDescent="0.3">
      <c r="D843" s="160" t="s">
        <v>24</v>
      </c>
      <c r="E843" s="157"/>
      <c r="F843" s="157">
        <v>23079</v>
      </c>
      <c r="G843" s="157">
        <v>25291</v>
      </c>
      <c r="H843" s="157"/>
      <c r="I843" s="157">
        <v>48370</v>
      </c>
    </row>
    <row r="844" spans="4:9" x14ac:dyDescent="0.3">
      <c r="D844" s="160" t="s">
        <v>18</v>
      </c>
      <c r="E844" s="157">
        <v>19390</v>
      </c>
      <c r="F844" s="157"/>
      <c r="G844" s="157"/>
      <c r="H844" s="157"/>
      <c r="I844" s="157">
        <v>19390</v>
      </c>
    </row>
    <row r="845" spans="4:9" x14ac:dyDescent="0.3">
      <c r="D845" s="160" t="s">
        <v>31</v>
      </c>
      <c r="E845" s="157"/>
      <c r="F845" s="157">
        <v>11509</v>
      </c>
      <c r="G845" s="157">
        <v>10470</v>
      </c>
      <c r="H845" s="157"/>
      <c r="I845" s="157">
        <v>21979</v>
      </c>
    </row>
    <row r="846" spans="4:9" x14ac:dyDescent="0.3">
      <c r="D846" s="160" t="s">
        <v>30</v>
      </c>
      <c r="E846" s="157"/>
      <c r="F846" s="157">
        <v>23564</v>
      </c>
      <c r="G846" s="157">
        <v>4289</v>
      </c>
      <c r="H846" s="157">
        <v>4071</v>
      </c>
      <c r="I846" s="157">
        <v>31924</v>
      </c>
    </row>
    <row r="847" spans="4:9" x14ac:dyDescent="0.3">
      <c r="D847" s="160" t="s">
        <v>21</v>
      </c>
      <c r="E847" s="157"/>
      <c r="F847" s="157">
        <v>22905</v>
      </c>
      <c r="G847" s="157">
        <v>14045</v>
      </c>
      <c r="H847" s="157"/>
      <c r="I847" s="157">
        <v>36950</v>
      </c>
    </row>
    <row r="848" spans="4:9" x14ac:dyDescent="0.3">
      <c r="D848" s="160" t="s">
        <v>68</v>
      </c>
      <c r="E848" s="157">
        <v>19390</v>
      </c>
      <c r="F848" s="157">
        <v>195673</v>
      </c>
      <c r="G848" s="157">
        <v>156837</v>
      </c>
      <c r="H848" s="157">
        <v>22824</v>
      </c>
      <c r="I848" s="157">
        <v>394724</v>
      </c>
    </row>
    <row r="851" spans="4:9" x14ac:dyDescent="0.3">
      <c r="D851" t="s">
        <v>84</v>
      </c>
      <c r="E851" t="s">
        <v>94</v>
      </c>
    </row>
    <row r="852" spans="4:9" x14ac:dyDescent="0.3">
      <c r="D852" s="184" t="s">
        <v>77</v>
      </c>
      <c r="E852" s="184" t="s">
        <v>19</v>
      </c>
      <c r="F852" s="184" t="s">
        <v>17</v>
      </c>
      <c r="G852" s="184" t="s">
        <v>14</v>
      </c>
      <c r="H852" s="184" t="s">
        <v>38</v>
      </c>
      <c r="I852" s="184" t="s">
        <v>68</v>
      </c>
    </row>
    <row r="853" spans="4:9" x14ac:dyDescent="0.3">
      <c r="D853" s="166" t="s">
        <v>13</v>
      </c>
      <c r="E853" s="168"/>
      <c r="F853" s="168">
        <v>17720</v>
      </c>
      <c r="G853" s="168">
        <v>134890</v>
      </c>
      <c r="H853" s="168"/>
      <c r="I853" s="168">
        <v>152610</v>
      </c>
    </row>
    <row r="854" spans="4:9" x14ac:dyDescent="0.3">
      <c r="D854" s="166" t="s">
        <v>25</v>
      </c>
      <c r="E854" s="168"/>
      <c r="F854" s="168">
        <v>139358</v>
      </c>
      <c r="G854" s="168">
        <v>121816</v>
      </c>
      <c r="H854" s="168"/>
      <c r="I854" s="168">
        <v>261174</v>
      </c>
    </row>
    <row r="855" spans="4:9" x14ac:dyDescent="0.3">
      <c r="D855" s="166" t="s">
        <v>23</v>
      </c>
      <c r="E855" s="168"/>
      <c r="F855" s="168">
        <v>138163</v>
      </c>
      <c r="G855" s="168">
        <v>26690</v>
      </c>
      <c r="H855" s="168">
        <v>33072</v>
      </c>
      <c r="I855" s="168">
        <v>197925</v>
      </c>
    </row>
    <row r="856" spans="4:9" x14ac:dyDescent="0.3">
      <c r="D856" s="166" t="s">
        <v>40</v>
      </c>
      <c r="E856" s="168"/>
      <c r="F856" s="168">
        <v>19275</v>
      </c>
      <c r="G856" s="168">
        <v>3800</v>
      </c>
      <c r="H856" s="168">
        <v>10540</v>
      </c>
      <c r="I856" s="168">
        <v>33615</v>
      </c>
    </row>
    <row r="857" spans="4:9" x14ac:dyDescent="0.3">
      <c r="D857" s="166" t="s">
        <v>27</v>
      </c>
      <c r="E857" s="168"/>
      <c r="F857" s="168">
        <v>75945</v>
      </c>
      <c r="G857" s="168">
        <v>22319</v>
      </c>
      <c r="H857" s="168">
        <v>11862</v>
      </c>
      <c r="I857" s="168">
        <v>110126</v>
      </c>
    </row>
    <row r="858" spans="4:9" x14ac:dyDescent="0.3">
      <c r="D858" s="166" t="s">
        <v>16</v>
      </c>
      <c r="E858" s="168"/>
      <c r="F858" s="168">
        <v>157307</v>
      </c>
      <c r="G858" s="168">
        <v>32728</v>
      </c>
      <c r="H858" s="168">
        <v>47535</v>
      </c>
      <c r="I858" s="168">
        <v>237570</v>
      </c>
    </row>
    <row r="859" spans="4:9" x14ac:dyDescent="0.3">
      <c r="D859" s="166" t="s">
        <v>24</v>
      </c>
      <c r="E859" s="168"/>
      <c r="F859" s="168">
        <v>127115</v>
      </c>
      <c r="G859" s="168">
        <v>131399</v>
      </c>
      <c r="H859" s="168"/>
      <c r="I859" s="168">
        <v>258514</v>
      </c>
    </row>
    <row r="860" spans="4:9" x14ac:dyDescent="0.3">
      <c r="D860" s="166" t="s">
        <v>18</v>
      </c>
      <c r="E860" s="168">
        <v>153870</v>
      </c>
      <c r="F860" s="168"/>
      <c r="G860" s="168"/>
      <c r="H860" s="168"/>
      <c r="I860" s="168">
        <v>153870</v>
      </c>
    </row>
    <row r="861" spans="4:9" x14ac:dyDescent="0.3">
      <c r="D861" s="166" t="s">
        <v>31</v>
      </c>
      <c r="E861" s="168"/>
      <c r="F861" s="168">
        <v>63698</v>
      </c>
      <c r="G861" s="168">
        <v>47866</v>
      </c>
      <c r="H861" s="168"/>
      <c r="I861" s="168">
        <v>111564</v>
      </c>
    </row>
    <row r="862" spans="4:9" x14ac:dyDescent="0.3">
      <c r="D862" s="166" t="s">
        <v>30</v>
      </c>
      <c r="E862" s="168"/>
      <c r="F862" s="168">
        <v>91592</v>
      </c>
      <c r="G862" s="168">
        <v>15407</v>
      </c>
      <c r="H862" s="168">
        <v>25888</v>
      </c>
      <c r="I862" s="168">
        <v>132887</v>
      </c>
    </row>
    <row r="863" spans="4:9" x14ac:dyDescent="0.3">
      <c r="D863" s="166" t="s">
        <v>21</v>
      </c>
      <c r="E863" s="168"/>
      <c r="F863" s="168">
        <v>116432</v>
      </c>
      <c r="G863" s="168">
        <v>62081</v>
      </c>
      <c r="H863" s="168"/>
      <c r="I863" s="168">
        <v>178513</v>
      </c>
    </row>
    <row r="864" spans="4:9" x14ac:dyDescent="0.3">
      <c r="D864" s="166" t="s">
        <v>68</v>
      </c>
      <c r="E864" s="168">
        <v>153870</v>
      </c>
      <c r="F864" s="168">
        <v>946605</v>
      </c>
      <c r="G864" s="168">
        <v>598996</v>
      </c>
      <c r="H864" s="168">
        <v>128897</v>
      </c>
      <c r="I864" s="168">
        <v>1828368</v>
      </c>
    </row>
    <row r="867" spans="4:16" x14ac:dyDescent="0.3">
      <c r="D867" t="s">
        <v>64</v>
      </c>
      <c r="E867" t="s">
        <v>94</v>
      </c>
    </row>
    <row r="868" spans="4:16" x14ac:dyDescent="0.3">
      <c r="D868" t="s">
        <v>77</v>
      </c>
      <c r="E868" t="s">
        <v>13</v>
      </c>
      <c r="F868" t="s">
        <v>25</v>
      </c>
      <c r="G868" t="s">
        <v>23</v>
      </c>
      <c r="H868" t="s">
        <v>40</v>
      </c>
      <c r="I868" t="s">
        <v>27</v>
      </c>
      <c r="J868" t="s">
        <v>16</v>
      </c>
      <c r="K868" t="s">
        <v>24</v>
      </c>
      <c r="L868" t="s">
        <v>18</v>
      </c>
      <c r="M868" t="s">
        <v>31</v>
      </c>
      <c r="N868" t="s">
        <v>30</v>
      </c>
      <c r="O868" t="s">
        <v>21</v>
      </c>
      <c r="P868" t="s">
        <v>68</v>
      </c>
    </row>
    <row r="869" spans="4:16" x14ac:dyDescent="0.3">
      <c r="D869" s="166" t="s">
        <v>12</v>
      </c>
      <c r="E869" s="157">
        <v>58745</v>
      </c>
      <c r="F869" s="157">
        <v>7739</v>
      </c>
      <c r="G869" s="157">
        <v>6056</v>
      </c>
      <c r="H869" s="157">
        <v>2450</v>
      </c>
      <c r="I869" s="157">
        <v>6398</v>
      </c>
      <c r="J869" s="157">
        <v>610</v>
      </c>
      <c r="K869" s="157">
        <v>8512</v>
      </c>
      <c r="L869" s="157"/>
      <c r="M869" s="157">
        <v>4079</v>
      </c>
      <c r="N869" s="157">
        <v>4406</v>
      </c>
      <c r="O869" s="157">
        <v>7293</v>
      </c>
      <c r="P869" s="157">
        <v>106288</v>
      </c>
    </row>
    <row r="870" spans="4:16" x14ac:dyDescent="0.3">
      <c r="D870" s="166" t="s">
        <v>15</v>
      </c>
      <c r="E870" s="157">
        <v>2320</v>
      </c>
      <c r="F870" s="157">
        <v>7090</v>
      </c>
      <c r="G870" s="157">
        <v>4225</v>
      </c>
      <c r="H870" s="157">
        <v>810</v>
      </c>
      <c r="I870" s="157">
        <v>3860</v>
      </c>
      <c r="J870" s="157">
        <v>17779</v>
      </c>
      <c r="K870" s="157">
        <v>5922</v>
      </c>
      <c r="L870" s="157">
        <v>9290</v>
      </c>
      <c r="M870" s="157">
        <v>4474</v>
      </c>
      <c r="N870" s="157">
        <v>6816</v>
      </c>
      <c r="O870" s="157">
        <v>7450</v>
      </c>
      <c r="P870" s="157">
        <v>70036</v>
      </c>
    </row>
    <row r="871" spans="4:16" x14ac:dyDescent="0.3">
      <c r="D871" s="166" t="s">
        <v>35</v>
      </c>
      <c r="E871" s="157">
        <v>1000</v>
      </c>
      <c r="F871" s="157">
        <v>3050</v>
      </c>
      <c r="G871" s="157">
        <v>5325</v>
      </c>
      <c r="H871" s="157">
        <v>500</v>
      </c>
      <c r="I871" s="157">
        <v>2708</v>
      </c>
      <c r="J871" s="157">
        <v>7521</v>
      </c>
      <c r="K871" s="157">
        <v>7144</v>
      </c>
      <c r="L871" s="157"/>
      <c r="M871" s="157">
        <v>1580</v>
      </c>
      <c r="N871" s="157">
        <v>3180</v>
      </c>
      <c r="O871" s="157">
        <v>1831</v>
      </c>
      <c r="P871" s="157">
        <v>33839</v>
      </c>
    </row>
    <row r="872" spans="4:16" x14ac:dyDescent="0.3">
      <c r="D872" s="166" t="s">
        <v>41</v>
      </c>
      <c r="E872" s="157">
        <v>630</v>
      </c>
      <c r="F872" s="157">
        <v>2071</v>
      </c>
      <c r="G872" s="157"/>
      <c r="H872" s="157"/>
      <c r="I872" s="157"/>
      <c r="J872" s="157"/>
      <c r="K872" s="157">
        <v>1240</v>
      </c>
      <c r="L872" s="157"/>
      <c r="M872" s="157">
        <v>932</v>
      </c>
      <c r="N872" s="157"/>
      <c r="O872" s="157">
        <v>950</v>
      </c>
      <c r="P872" s="157">
        <v>5823</v>
      </c>
    </row>
    <row r="873" spans="4:16" x14ac:dyDescent="0.3">
      <c r="D873" s="166" t="s">
        <v>20</v>
      </c>
      <c r="E873" s="157"/>
      <c r="F873" s="157">
        <v>1400</v>
      </c>
      <c r="G873" s="157">
        <v>2600</v>
      </c>
      <c r="H873" s="157"/>
      <c r="I873" s="157">
        <v>1200</v>
      </c>
      <c r="J873" s="157">
        <v>2200</v>
      </c>
      <c r="K873" s="157">
        <v>4500</v>
      </c>
      <c r="L873" s="157">
        <v>4000</v>
      </c>
      <c r="M873" s="157">
        <v>1600</v>
      </c>
      <c r="N873" s="157">
        <v>1300</v>
      </c>
      <c r="O873" s="157">
        <v>5300</v>
      </c>
      <c r="P873" s="157">
        <v>24100</v>
      </c>
    </row>
    <row r="874" spans="4:16" x14ac:dyDescent="0.3">
      <c r="D874" s="166" t="s">
        <v>42</v>
      </c>
      <c r="E874" s="157"/>
      <c r="F874" s="157">
        <v>1356</v>
      </c>
      <c r="G874" s="157">
        <v>2300</v>
      </c>
      <c r="H874" s="157"/>
      <c r="I874" s="157">
        <v>800</v>
      </c>
      <c r="J874" s="157">
        <v>870</v>
      </c>
      <c r="K874" s="157">
        <v>490</v>
      </c>
      <c r="L874" s="157">
        <v>2400</v>
      </c>
      <c r="M874" s="157">
        <v>520</v>
      </c>
      <c r="N874" s="157">
        <v>42</v>
      </c>
      <c r="O874" s="157">
        <v>520</v>
      </c>
      <c r="P874" s="157">
        <v>9298</v>
      </c>
    </row>
    <row r="875" spans="4:16" x14ac:dyDescent="0.3">
      <c r="D875" s="166" t="s">
        <v>36</v>
      </c>
      <c r="E875" s="157">
        <v>220</v>
      </c>
      <c r="F875" s="157">
        <v>2473</v>
      </c>
      <c r="G875" s="157">
        <v>790</v>
      </c>
      <c r="H875" s="157"/>
      <c r="I875" s="157">
        <v>890</v>
      </c>
      <c r="J875" s="157">
        <v>4800</v>
      </c>
      <c r="K875" s="157">
        <v>3114</v>
      </c>
      <c r="L875" s="157"/>
      <c r="M875" s="157">
        <v>2684</v>
      </c>
      <c r="N875" s="157">
        <v>770</v>
      </c>
      <c r="O875" s="157">
        <v>2040</v>
      </c>
      <c r="P875" s="157">
        <v>17781</v>
      </c>
    </row>
    <row r="876" spans="4:16" x14ac:dyDescent="0.3">
      <c r="D876" s="166" t="s">
        <v>29</v>
      </c>
      <c r="E876" s="157">
        <v>580</v>
      </c>
      <c r="F876" s="157">
        <v>930</v>
      </c>
      <c r="G876" s="157">
        <v>3569</v>
      </c>
      <c r="H876" s="157">
        <v>725</v>
      </c>
      <c r="I876" s="157">
        <v>1510</v>
      </c>
      <c r="J876" s="157">
        <v>2210</v>
      </c>
      <c r="K876" s="157">
        <v>1210</v>
      </c>
      <c r="L876" s="157"/>
      <c r="M876" s="157">
        <v>700</v>
      </c>
      <c r="N876" s="157">
        <v>3465</v>
      </c>
      <c r="O876" s="157">
        <v>1010</v>
      </c>
      <c r="P876" s="157">
        <v>15909</v>
      </c>
    </row>
    <row r="877" spans="4:16" x14ac:dyDescent="0.3">
      <c r="D877" s="166" t="s">
        <v>28</v>
      </c>
      <c r="E877" s="157">
        <v>390</v>
      </c>
      <c r="F877" s="157">
        <v>3034</v>
      </c>
      <c r="G877" s="157">
        <v>7090</v>
      </c>
      <c r="H877" s="157">
        <v>390</v>
      </c>
      <c r="I877" s="157">
        <v>2340</v>
      </c>
      <c r="J877" s="157">
        <v>7540</v>
      </c>
      <c r="K877" s="157">
        <v>2859</v>
      </c>
      <c r="L877" s="157"/>
      <c r="M877" s="157">
        <v>1030</v>
      </c>
      <c r="N877" s="157">
        <v>3410</v>
      </c>
      <c r="O877" s="157">
        <v>3630</v>
      </c>
      <c r="P877" s="157">
        <v>31713</v>
      </c>
    </row>
    <row r="878" spans="4:16" x14ac:dyDescent="0.3">
      <c r="D878" s="166" t="s">
        <v>34</v>
      </c>
      <c r="E878" s="157"/>
      <c r="F878" s="157">
        <v>2980</v>
      </c>
      <c r="G878" s="157">
        <v>1910</v>
      </c>
      <c r="H878" s="157">
        <v>820</v>
      </c>
      <c r="I878" s="157">
        <v>350</v>
      </c>
      <c r="J878" s="157">
        <v>540</v>
      </c>
      <c r="K878" s="157">
        <v>4123</v>
      </c>
      <c r="L878" s="157"/>
      <c r="M878" s="157">
        <v>270</v>
      </c>
      <c r="N878" s="157">
        <v>1701</v>
      </c>
      <c r="O878" s="157">
        <v>190</v>
      </c>
      <c r="P878" s="157">
        <v>12884</v>
      </c>
    </row>
    <row r="879" spans="4:16" x14ac:dyDescent="0.3">
      <c r="D879" s="166" t="s">
        <v>26</v>
      </c>
      <c r="E879" s="157">
        <v>540</v>
      </c>
      <c r="F879" s="157">
        <v>4631</v>
      </c>
      <c r="G879" s="157">
        <v>4264</v>
      </c>
      <c r="H879" s="157">
        <v>630</v>
      </c>
      <c r="I879" s="157">
        <v>4460</v>
      </c>
      <c r="J879" s="157">
        <v>7826</v>
      </c>
      <c r="K879" s="157">
        <v>3970</v>
      </c>
      <c r="L879" s="157"/>
      <c r="M879" s="157">
        <v>2160</v>
      </c>
      <c r="N879" s="157">
        <v>4994</v>
      </c>
      <c r="O879" s="157">
        <v>2860</v>
      </c>
      <c r="P879" s="157">
        <v>36335</v>
      </c>
    </row>
    <row r="880" spans="4:16" x14ac:dyDescent="0.3">
      <c r="D880" s="166" t="s">
        <v>37</v>
      </c>
      <c r="E880" s="157"/>
      <c r="F880" s="157">
        <v>3310</v>
      </c>
      <c r="G880" s="157">
        <v>1270</v>
      </c>
      <c r="H880" s="157">
        <v>430</v>
      </c>
      <c r="I880" s="157">
        <v>600</v>
      </c>
      <c r="J880" s="157">
        <v>1526</v>
      </c>
      <c r="K880" s="157">
        <v>3633</v>
      </c>
      <c r="L880" s="157"/>
      <c r="M880" s="157">
        <v>900</v>
      </c>
      <c r="N880" s="157">
        <v>640</v>
      </c>
      <c r="O880" s="157">
        <v>2186</v>
      </c>
      <c r="P880" s="157">
        <v>14495</v>
      </c>
    </row>
    <row r="881" spans="4:16" x14ac:dyDescent="0.3">
      <c r="D881" s="166" t="s">
        <v>22</v>
      </c>
      <c r="E881" s="157"/>
      <c r="F881" s="157">
        <v>930</v>
      </c>
      <c r="G881" s="157"/>
      <c r="H881" s="157"/>
      <c r="I881" s="157"/>
      <c r="J881" s="157"/>
      <c r="K881" s="157">
        <v>453</v>
      </c>
      <c r="L881" s="157">
        <v>3700</v>
      </c>
      <c r="M881" s="157">
        <v>450</v>
      </c>
      <c r="N881" s="157"/>
      <c r="O881" s="157">
        <v>490</v>
      </c>
      <c r="P881" s="157">
        <v>6023</v>
      </c>
    </row>
    <row r="882" spans="4:16" x14ac:dyDescent="0.3">
      <c r="D882" s="166" t="s">
        <v>47</v>
      </c>
      <c r="E882" s="157">
        <v>600</v>
      </c>
      <c r="F882" s="157">
        <v>1800</v>
      </c>
      <c r="G882" s="157">
        <v>1200</v>
      </c>
      <c r="H882" s="157">
        <v>600</v>
      </c>
      <c r="I882" s="157">
        <v>600</v>
      </c>
      <c r="J882" s="157">
        <v>1200</v>
      </c>
      <c r="K882" s="157">
        <v>1200</v>
      </c>
      <c r="L882" s="157"/>
      <c r="M882" s="157">
        <v>600</v>
      </c>
      <c r="N882" s="157">
        <v>1200</v>
      </c>
      <c r="O882" s="157">
        <v>1200</v>
      </c>
      <c r="P882" s="157">
        <v>10200</v>
      </c>
    </row>
    <row r="883" spans="4:16" x14ac:dyDescent="0.3">
      <c r="D883" s="166" t="s">
        <v>68</v>
      </c>
      <c r="E883" s="157">
        <v>65025</v>
      </c>
      <c r="F883" s="157">
        <v>42794</v>
      </c>
      <c r="G883" s="157">
        <v>40599</v>
      </c>
      <c r="H883" s="157">
        <v>7355</v>
      </c>
      <c r="I883" s="157">
        <v>25716</v>
      </c>
      <c r="J883" s="157">
        <v>54622</v>
      </c>
      <c r="K883" s="157">
        <v>48370</v>
      </c>
      <c r="L883" s="157">
        <v>19390</v>
      </c>
      <c r="M883" s="157">
        <v>21979</v>
      </c>
      <c r="N883" s="157">
        <v>31924</v>
      </c>
      <c r="O883" s="157">
        <v>36950</v>
      </c>
      <c r="P883" s="157">
        <v>394724</v>
      </c>
    </row>
    <row r="885" spans="4:16" x14ac:dyDescent="0.3">
      <c r="D885" t="s">
        <v>84</v>
      </c>
      <c r="E885" t="s">
        <v>94</v>
      </c>
    </row>
    <row r="886" spans="4:16" x14ac:dyDescent="0.3">
      <c r="D886" s="184" t="s">
        <v>77</v>
      </c>
      <c r="E886" t="s">
        <v>13</v>
      </c>
      <c r="F886" t="s">
        <v>25</v>
      </c>
      <c r="G886" t="s">
        <v>23</v>
      </c>
      <c r="H886" t="s">
        <v>40</v>
      </c>
      <c r="I886" t="s">
        <v>27</v>
      </c>
      <c r="J886" t="s">
        <v>16</v>
      </c>
      <c r="K886" t="s">
        <v>24</v>
      </c>
      <c r="L886" t="s">
        <v>18</v>
      </c>
      <c r="M886" t="s">
        <v>31</v>
      </c>
      <c r="N886" t="s">
        <v>30</v>
      </c>
      <c r="O886" t="s">
        <v>21</v>
      </c>
      <c r="P886" t="s">
        <v>68</v>
      </c>
    </row>
    <row r="887" spans="4:16" x14ac:dyDescent="0.3">
      <c r="D887" s="166" t="s">
        <v>12</v>
      </c>
      <c r="E887" s="168">
        <v>117490</v>
      </c>
      <c r="F887" s="168">
        <v>15478</v>
      </c>
      <c r="G887" s="168">
        <v>12112</v>
      </c>
      <c r="H887" s="168">
        <v>4900</v>
      </c>
      <c r="I887" s="168">
        <v>12796</v>
      </c>
      <c r="J887" s="168">
        <v>1220</v>
      </c>
      <c r="K887" s="168">
        <v>17024</v>
      </c>
      <c r="L887" s="168"/>
      <c r="M887" s="168">
        <v>8158</v>
      </c>
      <c r="N887" s="168">
        <v>8812</v>
      </c>
      <c r="O887" s="168">
        <v>14586</v>
      </c>
      <c r="P887" s="168">
        <v>212576</v>
      </c>
    </row>
    <row r="888" spans="4:16" x14ac:dyDescent="0.3">
      <c r="D888" s="166" t="s">
        <v>15</v>
      </c>
      <c r="E888" s="168">
        <v>6960</v>
      </c>
      <c r="F888" s="168">
        <v>21270</v>
      </c>
      <c r="G888" s="168">
        <v>12675</v>
      </c>
      <c r="H888" s="168">
        <v>2430</v>
      </c>
      <c r="I888" s="168">
        <v>11580</v>
      </c>
      <c r="J888" s="168">
        <v>53337</v>
      </c>
      <c r="K888" s="168">
        <v>17766</v>
      </c>
      <c r="L888" s="168">
        <v>27870</v>
      </c>
      <c r="M888" s="168">
        <v>13422</v>
      </c>
      <c r="N888" s="168">
        <v>20448</v>
      </c>
      <c r="O888" s="168">
        <v>22350</v>
      </c>
      <c r="P888" s="168">
        <v>210108</v>
      </c>
    </row>
    <row r="889" spans="4:16" x14ac:dyDescent="0.3">
      <c r="D889" s="166" t="s">
        <v>35</v>
      </c>
      <c r="E889" s="168">
        <v>5000</v>
      </c>
      <c r="F889" s="168">
        <v>15250</v>
      </c>
      <c r="G889" s="168">
        <v>26625</v>
      </c>
      <c r="H889" s="168">
        <v>2500</v>
      </c>
      <c r="I889" s="168">
        <v>13540</v>
      </c>
      <c r="J889" s="168">
        <v>37605</v>
      </c>
      <c r="K889" s="168">
        <v>35720</v>
      </c>
      <c r="L889" s="168"/>
      <c r="M889" s="168">
        <v>7900</v>
      </c>
      <c r="N889" s="168">
        <v>15900</v>
      </c>
      <c r="O889" s="168">
        <v>9155</v>
      </c>
      <c r="P889" s="168">
        <v>169195</v>
      </c>
    </row>
    <row r="890" spans="4:16" x14ac:dyDescent="0.3">
      <c r="D890" s="166" t="s">
        <v>41</v>
      </c>
      <c r="E890" s="168">
        <v>11340</v>
      </c>
      <c r="F890" s="168">
        <v>37278</v>
      </c>
      <c r="G890" s="168"/>
      <c r="H890" s="168"/>
      <c r="I890" s="168"/>
      <c r="J890" s="168"/>
      <c r="K890" s="168">
        <v>22320</v>
      </c>
      <c r="L890" s="168"/>
      <c r="M890" s="168">
        <v>16776</v>
      </c>
      <c r="N890" s="168"/>
      <c r="O890" s="168">
        <v>17100</v>
      </c>
      <c r="P890" s="168">
        <v>104814</v>
      </c>
    </row>
    <row r="891" spans="4:16" x14ac:dyDescent="0.3">
      <c r="D891" s="166" t="s">
        <v>20</v>
      </c>
      <c r="E891" s="168"/>
      <c r="F891" s="168">
        <v>5600</v>
      </c>
      <c r="G891" s="168">
        <v>10400</v>
      </c>
      <c r="H891" s="168"/>
      <c r="I891" s="168">
        <v>4800</v>
      </c>
      <c r="J891" s="168">
        <v>8800</v>
      </c>
      <c r="K891" s="168">
        <v>18000</v>
      </c>
      <c r="L891" s="168">
        <v>16000</v>
      </c>
      <c r="M891" s="168">
        <v>6400</v>
      </c>
      <c r="N891" s="168">
        <v>5200</v>
      </c>
      <c r="O891" s="168">
        <v>21200</v>
      </c>
      <c r="P891" s="168">
        <v>96400</v>
      </c>
    </row>
    <row r="892" spans="4:16" x14ac:dyDescent="0.3">
      <c r="D892" s="166" t="s">
        <v>42</v>
      </c>
      <c r="E892" s="168"/>
      <c r="F892" s="168">
        <v>20340</v>
      </c>
      <c r="G892" s="168">
        <v>34500</v>
      </c>
      <c r="H892" s="168"/>
      <c r="I892" s="168">
        <v>12000</v>
      </c>
      <c r="J892" s="168">
        <v>13050</v>
      </c>
      <c r="K892" s="168">
        <v>7350</v>
      </c>
      <c r="L892" s="168">
        <v>36000</v>
      </c>
      <c r="M892" s="168">
        <v>7800</v>
      </c>
      <c r="N892" s="168">
        <v>630</v>
      </c>
      <c r="O892" s="168">
        <v>7800</v>
      </c>
      <c r="P892" s="168">
        <v>139470</v>
      </c>
    </row>
    <row r="893" spans="4:16" x14ac:dyDescent="0.3">
      <c r="D893" s="166" t="s">
        <v>36</v>
      </c>
      <c r="E893" s="168">
        <v>440</v>
      </c>
      <c r="F893" s="168">
        <v>4946</v>
      </c>
      <c r="G893" s="168">
        <v>1580</v>
      </c>
      <c r="H893" s="168"/>
      <c r="I893" s="168">
        <v>1780</v>
      </c>
      <c r="J893" s="168">
        <v>9600</v>
      </c>
      <c r="K893" s="168">
        <v>6228</v>
      </c>
      <c r="L893" s="168"/>
      <c r="M893" s="168">
        <v>5368</v>
      </c>
      <c r="N893" s="168">
        <v>1540</v>
      </c>
      <c r="O893" s="168">
        <v>4080</v>
      </c>
      <c r="P893" s="168">
        <v>35562</v>
      </c>
    </row>
    <row r="894" spans="4:16" x14ac:dyDescent="0.3">
      <c r="D894" s="166" t="s">
        <v>29</v>
      </c>
      <c r="E894" s="168">
        <v>580</v>
      </c>
      <c r="F894" s="168">
        <v>930</v>
      </c>
      <c r="G894" s="168">
        <v>3569</v>
      </c>
      <c r="H894" s="168">
        <v>725</v>
      </c>
      <c r="I894" s="168">
        <v>1510</v>
      </c>
      <c r="J894" s="168">
        <v>2210</v>
      </c>
      <c r="K894" s="168">
        <v>1210</v>
      </c>
      <c r="L894" s="168"/>
      <c r="M894" s="168">
        <v>700</v>
      </c>
      <c r="N894" s="168">
        <v>3465</v>
      </c>
      <c r="O894" s="168">
        <v>1010</v>
      </c>
      <c r="P894" s="168">
        <v>15909</v>
      </c>
    </row>
    <row r="895" spans="4:16" x14ac:dyDescent="0.3">
      <c r="D895" s="166" t="s">
        <v>28</v>
      </c>
      <c r="E895" s="168">
        <v>1560</v>
      </c>
      <c r="F895" s="168">
        <v>12136</v>
      </c>
      <c r="G895" s="168">
        <v>28360</v>
      </c>
      <c r="H895" s="168">
        <v>1560</v>
      </c>
      <c r="I895" s="168">
        <v>9360</v>
      </c>
      <c r="J895" s="168">
        <v>30160</v>
      </c>
      <c r="K895" s="168">
        <v>11436</v>
      </c>
      <c r="L895" s="168"/>
      <c r="M895" s="168">
        <v>4120</v>
      </c>
      <c r="N895" s="168">
        <v>13640</v>
      </c>
      <c r="O895" s="168">
        <v>14520</v>
      </c>
      <c r="P895" s="168">
        <v>126852</v>
      </c>
    </row>
    <row r="896" spans="4:16" x14ac:dyDescent="0.3">
      <c r="D896" s="166" t="s">
        <v>34</v>
      </c>
      <c r="E896" s="168"/>
      <c r="F896" s="168">
        <v>23840</v>
      </c>
      <c r="G896" s="168">
        <v>15280</v>
      </c>
      <c r="H896" s="168">
        <v>6560</v>
      </c>
      <c r="I896" s="168">
        <v>2800</v>
      </c>
      <c r="J896" s="168">
        <v>4320</v>
      </c>
      <c r="K896" s="168">
        <v>32984</v>
      </c>
      <c r="L896" s="168"/>
      <c r="M896" s="168">
        <v>2160</v>
      </c>
      <c r="N896" s="168">
        <v>13608</v>
      </c>
      <c r="O896" s="168">
        <v>1520</v>
      </c>
      <c r="P896" s="168">
        <v>103072</v>
      </c>
    </row>
    <row r="897" spans="4:16" x14ac:dyDescent="0.3">
      <c r="D897" s="166" t="s">
        <v>26</v>
      </c>
      <c r="E897" s="168">
        <v>3240</v>
      </c>
      <c r="F897" s="168">
        <v>27786</v>
      </c>
      <c r="G897" s="168">
        <v>25584</v>
      </c>
      <c r="H897" s="168">
        <v>3780</v>
      </c>
      <c r="I897" s="168">
        <v>26760</v>
      </c>
      <c r="J897" s="168">
        <v>46956</v>
      </c>
      <c r="K897" s="168">
        <v>23820</v>
      </c>
      <c r="L897" s="168"/>
      <c r="M897" s="168">
        <v>12960</v>
      </c>
      <c r="N897" s="168">
        <v>29964</v>
      </c>
      <c r="O897" s="168">
        <v>17160</v>
      </c>
      <c r="P897" s="168">
        <v>218010</v>
      </c>
    </row>
    <row r="898" spans="4:16" x14ac:dyDescent="0.3">
      <c r="D898" s="166" t="s">
        <v>37</v>
      </c>
      <c r="E898" s="168"/>
      <c r="F898" s="168">
        <v>39720</v>
      </c>
      <c r="G898" s="168">
        <v>15240</v>
      </c>
      <c r="H898" s="168">
        <v>5160</v>
      </c>
      <c r="I898" s="168">
        <v>7200</v>
      </c>
      <c r="J898" s="168">
        <v>18312</v>
      </c>
      <c r="K898" s="168">
        <v>43596</v>
      </c>
      <c r="L898" s="168"/>
      <c r="M898" s="168">
        <v>10800</v>
      </c>
      <c r="N898" s="168">
        <v>7680</v>
      </c>
      <c r="O898" s="168">
        <v>26232</v>
      </c>
      <c r="P898" s="168">
        <v>173940</v>
      </c>
    </row>
    <row r="899" spans="4:16" x14ac:dyDescent="0.3">
      <c r="D899" s="166" t="s">
        <v>22</v>
      </c>
      <c r="E899" s="168"/>
      <c r="F899" s="168">
        <v>18600</v>
      </c>
      <c r="G899" s="168"/>
      <c r="H899" s="168"/>
      <c r="I899" s="168"/>
      <c r="J899" s="168"/>
      <c r="K899" s="168">
        <v>9060</v>
      </c>
      <c r="L899" s="168">
        <v>74000</v>
      </c>
      <c r="M899" s="168">
        <v>9000</v>
      </c>
      <c r="N899" s="168"/>
      <c r="O899" s="168">
        <v>9800</v>
      </c>
      <c r="P899" s="168">
        <v>120460</v>
      </c>
    </row>
    <row r="900" spans="4:16" x14ac:dyDescent="0.3">
      <c r="D900" s="166" t="s">
        <v>47</v>
      </c>
      <c r="E900" s="168">
        <v>6000</v>
      </c>
      <c r="F900" s="168">
        <v>18000</v>
      </c>
      <c r="G900" s="168">
        <v>12000</v>
      </c>
      <c r="H900" s="168">
        <v>6000</v>
      </c>
      <c r="I900" s="168">
        <v>6000</v>
      </c>
      <c r="J900" s="168">
        <v>12000</v>
      </c>
      <c r="K900" s="168">
        <v>12000</v>
      </c>
      <c r="L900" s="168"/>
      <c r="M900" s="168">
        <v>6000</v>
      </c>
      <c r="N900" s="168">
        <v>12000</v>
      </c>
      <c r="O900" s="168">
        <v>12000</v>
      </c>
      <c r="P900" s="168">
        <v>102000</v>
      </c>
    </row>
    <row r="901" spans="4:16" x14ac:dyDescent="0.3">
      <c r="D901" s="166" t="s">
        <v>68</v>
      </c>
      <c r="E901" s="168">
        <v>152610</v>
      </c>
      <c r="F901" s="168">
        <v>261174</v>
      </c>
      <c r="G901" s="168">
        <v>197925</v>
      </c>
      <c r="H901" s="168">
        <v>33615</v>
      </c>
      <c r="I901" s="168">
        <v>110126</v>
      </c>
      <c r="J901" s="168">
        <v>237570</v>
      </c>
      <c r="K901" s="168">
        <v>258514</v>
      </c>
      <c r="L901" s="168">
        <v>153870</v>
      </c>
      <c r="M901" s="168">
        <v>111564</v>
      </c>
      <c r="N901" s="168">
        <v>132887</v>
      </c>
      <c r="O901" s="168">
        <v>178513</v>
      </c>
      <c r="P901" s="168">
        <v>1828368</v>
      </c>
    </row>
  </sheetData>
  <sheetProtection algorithmName="SHA-512" hashValue="w42ifC3F7Z7/xBneEp0cOLBuM0RDX2ujP8/UtMSXAeDq6p9jv5kWrCTuC7OdCM8OW0HHAlGebPKtYjXFtm8L4Q==" saltValue="EZz88cFCCPv7oUmj5nmj6w==" spinCount="100000" sheet="1" objects="1" scenarios="1" selectLockedCells="1" selectUnlockedCells="1"/>
  <mergeCells count="6">
    <mergeCell ref="D778:L778"/>
    <mergeCell ref="D706:L706"/>
    <mergeCell ref="D715:L715"/>
    <mergeCell ref="D725:L725"/>
    <mergeCell ref="D741:L741"/>
    <mergeCell ref="D758:L758"/>
  </mergeCell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Clean Data </vt:lpstr>
      <vt:lpstr> Dirty Data-Do Not Change</vt:lpstr>
      <vt:lpstr>Document all Changes</vt:lpstr>
      <vt:lpstr>Sheet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Hannaway</dc:creator>
  <cp:lastModifiedBy>khalifah almuzain</cp:lastModifiedBy>
  <dcterms:created xsi:type="dcterms:W3CDTF">2018-08-29T20:57:24Z</dcterms:created>
  <dcterms:modified xsi:type="dcterms:W3CDTF">2018-10-05T18:26:48Z</dcterms:modified>
</cp:coreProperties>
</file>